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0898dc79194b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单局预算" sheetId="1" r:id="Rd21e708435ba4d03"/>
    <x:sheet xmlns:r="http://schemas.openxmlformats.org/officeDocument/2006/relationships" name="投放与制造" sheetId="2" r:id="R7334b89c6da642cf"/>
    <x:sheet xmlns:r="http://schemas.openxmlformats.org/officeDocument/2006/relationships" name="模拟结果" sheetId="3" r:id="Raf5ec0be81cd402d"/>
    <x:sheet xmlns:r="http://schemas.openxmlformats.org/officeDocument/2006/relationships" name="实机记录" sheetId="4" r:id="R17b480e5d5ff44a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%"/>
    <x:numFmt numFmtId="201" formatCode="#,##0.00"/>
    <x:numFmt numFmtId="202" formatCode="0%"/>
    <x:numFmt numFmtId="203" formatCode="#,##0"/>
  </x:numFmts>
  <x:fonts count="6">
    <x:font>
      <x:sz val="11"/>
      <x:name val="Carlito"/>
    </x:font>
    <x:font>
      <x:sz val="11"/>
      <x:color rgb="FF192E3E"/>
      <x:name val="Microsoft YaHei"/>
    </x:font>
    <x:font>
      <x:b/>
      <x:sz val="16"/>
      <x:color rgb="FF192E3E"/>
      <x:name val="Microsoft YaHei"/>
    </x:font>
    <x:font>
      <x:sz val="10"/>
      <x:color rgb="FF516571"/>
      <x:name val="Microsoft YaHei"/>
    </x:font>
    <x:font>
      <x:b/>
      <x:sz val="11"/>
      <x:color rgb="FFFFFFFF"/>
      <x:name val="Microsoft YaHei"/>
    </x:font>
    <x:font>
      <x:sz val="11"/>
      <x:color rgb="FF0000FF"/>
      <x:name val="Microsoft YaHei"/>
    </x:font>
  </x:fonts>
  <x:fills count="4">
    <x:fill>
      <x:patternFill patternType="none"/>
    </x:fill>
    <x:fill>
      <x:patternFill patternType="gray125"/>
    </x:fill>
    <x:fill>
      <x:patternFill patternType="solid">
        <x:fgColor rgb="FF356580"/>
      </x:patternFill>
    </x:fill>
    <x:fill>
      <x:patternFill patternType="solid">
        <x:fgColor rgb="FFFFF2CF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8FA6B6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200" fontId="5" fillId="3" borderId="0" xfId="0" applyNumberFormat="1" applyFont="1" applyFill="1" applyBorder="1" applyAlignment="1">
      <x:alignment vertical="center"/>
    </x:xf>
    <x:xf numFmtId="201" fontId="5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5" fillId="3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3" fontId="5" fillId="3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cfb10e937b4e8a" /><Relationship Type="http://schemas.openxmlformats.org/officeDocument/2006/relationships/theme" Target="/xl/theme/theme1.xml" Id="Rd6d85f770ec64694" /><Relationship Type="http://schemas.openxmlformats.org/officeDocument/2006/relationships/sharedStrings" Target="/xl/sharedStrings.xml" Id="R24fdde70d4b84d59" /><Relationship Type="http://schemas.openxmlformats.org/officeDocument/2006/relationships/worksheet" Target="/xl/worksheets/sheet1.xml" Id="Rd21e708435ba4d03" /><Relationship Type="http://schemas.openxmlformats.org/officeDocument/2006/relationships/worksheet" Target="/xl/worksheets/sheet2.xml" Id="R7334b89c6da642cf" /><Relationship Type="http://schemas.openxmlformats.org/officeDocument/2006/relationships/worksheet" Target="/xl/worksheets/sheet3.xml" Id="Raf5ec0be81cd402d" /><Relationship Type="http://schemas.openxmlformats.org/officeDocument/2006/relationships/worksheet" Target="/xl/worksheets/sheet4.xml" Id="R17b480e5d5ff44a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3" hidden="0" customWidth="1"/>
    <x:col min="2" max="2" width="18" hidden="0" customWidth="1"/>
    <x:col min="3" max="3" width="18" hidden="0" customWidth="1"/>
    <x:col min="4" max="4" width="57" hidden="0" customWidth="1"/>
  </x:cols>
  <x:sheetData>
    <x:row r="1" ht="25" customHeight="1">
      <x:c r="A1" s="2"/>
      <x:c r="B1" s="2"/>
      <x:c r="C1" s="2"/>
      <x:c r="D1" s="2"/>
    </x:row>
    <x:row r="2" ht="25" customHeight="1">
      <x:c r="A2" s="3" t="str">
        <x:v>标准战备预算推导</x:v>
      </x:c>
      <x:c r="B2" s="2"/>
      <x:c r="C2" s="2"/>
      <x:c r="D2" s="2"/>
    </x:row>
    <x:row r="3" ht="25" customHeight="1">
      <x:c r="A3" s="4"/>
      <x:c r="B3" s="4"/>
      <x:c r="C3" s="4"/>
      <x:c r="D3" s="4"/>
    </x:row>
    <x:row r="4" ht="25" customHeight="1">
      <x:c r="A4" s="5" t="str">
        <x:v>全部为教学假设。黄色输入可修改；本表不重跑账户随机模拟。</x:v>
      </x:c>
      <x:c r="B4" s="2"/>
      <x:c r="C4" s="2"/>
      <x:c r="D4" s="2"/>
    </x:row>
    <x:row r="5" ht="30" customHeight="1">
      <x:c r="A5" s="7" t="str">
        <x:v>核心结果</x:v>
      </x:c>
      <x:c r="B5" s="7" t="str">
        <x:v>数值（币）</x:v>
      </x:c>
      <x:c r="C5" s="7" t="str">
        <x:v>含义</x:v>
      </x:c>
      <x:c r="D5" s="7" t="str"/>
    </x:row>
    <x:row r="6" ht="25" customHeight="1">
      <x:c r="A6" s="2" t="str">
        <x:v>成功局新增收益要求</x:v>
      </x:c>
      <x:c r="B6" s="12" t="n">
        <x:f>IF(B12=0,"无成功路径",(B25-B26+B23-B24)/B12)</x:f>
        <x:v>150500</x:v>
      </x:c>
      <x:c r="C6" s="2" t="str">
        <x:v>平均不亏</x:v>
      </x:c>
      <x:c r="D6" s="2"/>
    </x:row>
    <x:row r="7" ht="25" customHeight="1">
      <x:c r="A7" s="2" t="str">
        <x:v>当前假设单局期望</x:v>
      </x:c>
      <x:c r="B7" s="12" t="n">
        <x:f>B12*B21+B26-B25-B23+B24</x:f>
        <x:v>-16200</x:v>
      </x:c>
      <x:c r="C7" s="2" t="str">
        <x:v>可正可负</x:v>
      </x:c>
      <x:c r="D7" s="2"/>
    </x:row>
    <x:row r="8" ht="25" customHeight="1">
      <x:c r="A8" s="2"/>
      <x:c r="B8" s="2"/>
      <x:c r="C8" s="2"/>
      <x:c r="D8" s="2"/>
    </x:row>
    <x:row r="9" ht="25" customHeight="1">
      <x:c r="A9" s="2"/>
      <x:c r="B9" s="2"/>
      <x:c r="C9" s="2"/>
      <x:c r="D9" s="2"/>
    </x:row>
    <x:row r="10" ht="30" customHeight="1">
      <x:c r="A10" s="7" t="str">
        <x:v>输入</x:v>
      </x:c>
      <x:c r="B10" s="7" t="str">
        <x:v>数值</x:v>
      </x:c>
      <x:c r="C10" s="7" t="str">
        <x:v>单位</x:v>
      </x:c>
      <x:c r="D10" s="7" t="str">
        <x:v>依据或解释</x:v>
      </x:c>
    </x:row>
    <x:row r="11" ht="25" customHeight="1">
      <x:c r="A11" s="2"/>
      <x:c r="B11" s="2"/>
      <x:c r="C11" s="2"/>
      <x:c r="D11" s="2"/>
    </x:row>
    <x:row r="12" ht="25" customHeight="1">
      <x:c r="A12" s="2" t="str">
        <x:v>条件撤离率</x:v>
      </x:c>
      <x:c r="B12" s="10" t="n">
        <x:v>0.4</x:v>
      </x:c>
      <x:c r="C12" s="2" t="str">
        <x:v>比例</x:v>
      </x:c>
      <x:c r="D12" s="2" t="str">
        <x:v>压力分层假设，不代表真实玩家</x:v>
      </x:c>
    </x:row>
    <x:row r="13" ht="25" customHeight="1">
      <x:c r="A13" s="2" t="str">
        <x:v>失败耐用品损失</x:v>
      </x:c>
      <x:c r="B13" s="11" t="n">
        <x:v>100000</x:v>
      </x:c>
      <x:c r="C13" s="2" t="str">
        <x:v>币/次</x:v>
      </x:c>
      <x:c r="D13" s="2" t="str">
        <x:v>标准耐用品计价锚</x:v>
      </x:c>
    </x:row>
    <x:row r="14" ht="25" customHeight="1">
      <x:c r="A14" s="2" t="str">
        <x:v>每次消耗弹药</x:v>
      </x:c>
      <x:c r="B14" s="11" t="n">
        <x:v>90</x:v>
      </x:c>
      <x:c r="C14" s="2" t="str">
        <x:v>发/次</x:v>
      </x:c>
      <x:c r="D14" s="2" t="str">
        <x:v>固定使用假设</x:v>
      </x:c>
    </x:row>
    <x:row r="15" ht="25" customHeight="1">
      <x:c r="A15" s="2" t="str">
        <x:v>弹药单价</x:v>
      </x:c>
      <x:c r="B15" s="11" t="n">
        <x:v>100</x:v>
      </x:c>
      <x:c r="C15" s="2" t="str">
        <x:v>币/发</x:v>
      </x:c>
      <x:c r="D15" s="2" t="str">
        <x:v>固定价格</x:v>
      </x:c>
    </x:row>
    <x:row r="16" ht="25" customHeight="1">
      <x:c r="A16" s="2" t="str">
        <x:v>每次消耗药品</x:v>
      </x:c>
      <x:c r="B16" s="11" t="n">
        <x:v>2</x:v>
      </x:c>
      <x:c r="C16" s="2" t="str">
        <x:v>份/次</x:v>
      </x:c>
      <x:c r="D16" s="2" t="str">
        <x:v>固定使用假设</x:v>
      </x:c>
    </x:row>
    <x:row r="17" ht="25" customHeight="1">
      <x:c r="A17" s="2" t="str">
        <x:v>药品单价</x:v>
      </x:c>
      <x:c r="B17" s="11" t="n">
        <x:v>1000</x:v>
      </x:c>
      <x:c r="C17" s="2" t="str">
        <x:v>币/份</x:v>
      </x:c>
      <x:c r="D17" s="2" t="str">
        <x:v>固定价格</x:v>
      </x:c>
    </x:row>
    <x:row r="18" ht="25" customHeight="1">
      <x:c r="A18" s="2" t="str">
        <x:v>失败保留新增物资</x:v>
      </x:c>
      <x:c r="B18" s="11" t="n">
        <x:v>8000</x:v>
      </x:c>
      <x:c r="C18" s="2" t="str">
        <x:v>币/次</x:v>
      </x:c>
      <x:c r="D18" s="2" t="str">
        <x:v>教学值，非真实安全箱收益</x:v>
      </x:c>
    </x:row>
    <x:row r="19" ht="25" customHeight="1">
      <x:c r="A19" s="2" t="str">
        <x:v>每日固定补给</x:v>
      </x:c>
      <x:c r="B19" s="11" t="n">
        <x:v>12000</x:v>
      </x:c>
      <x:c r="C19" s="2" t="str">
        <x:v>币/日</x:v>
      </x:c>
      <x:c r="D19" s="2" t="str">
        <x:v>日初发放</x:v>
      </x:c>
    </x:row>
    <x:row r="20" ht="25" customHeight="1">
      <x:c r="A20" s="2" t="str">
        <x:v>每日行动机会</x:v>
      </x:c>
      <x:c r="B20" s="11" t="n">
        <x:v>2</x:v>
      </x:c>
      <x:c r="C20" s="2" t="str">
        <x:v>次/日</x:v>
      </x:c>
      <x:c r="D20" s="2" t="str">
        <x:v>解析预算按机会分摊</x:v>
      </x:c>
    </x:row>
    <x:row r="21" ht="25" customHeight="1">
      <x:c r="A21" s="2" t="str">
        <x:v>成功新增收益假设</x:v>
      </x:c>
      <x:c r="B21" s="11" t="n">
        <x:v>110000</x:v>
      </x:c>
      <x:c r="C21" s="2" t="str">
        <x:v>币/成功局</x:v>
      </x:c>
      <x:c r="D21" s="2" t="str">
        <x:v>仅用于初步预算，不含回收装备等联动</x:v>
      </x:c>
    </x:row>
    <x:row r="22" ht="25" customHeight="1">
      <x:c r="A22" s="2"/>
      <x:c r="B22" s="12"/>
      <x:c r="C22" s="2"/>
      <x:c r="D22" s="2"/>
    </x:row>
    <x:row r="23" ht="25" customHeight="1">
      <x:c r="A23" s="2" t="str">
        <x:v>每次耗材成本</x:v>
      </x:c>
      <x:c r="B23" s="12" t="n">
        <x:f>B14*B15+B16*B17</x:f>
        <x:v>11000</x:v>
      </x:c>
      <x:c r="C23" s="2"/>
      <x:c r="D23" s="2"/>
    </x:row>
    <x:row r="24" ht="25" customHeight="1">
      <x:c r="A24" s="2" t="str">
        <x:v>每次分摊固定补给</x:v>
      </x:c>
      <x:c r="B24" s="12" t="n">
        <x:f>IF(B20=0,"无行动机会",B19/B20)</x:f>
        <x:v>6000</x:v>
      </x:c>
      <x:c r="C24" s="2"/>
      <x:c r="D24" s="2"/>
    </x:row>
    <x:row r="25" ht="25" customHeight="1">
      <x:c r="A25" s="2" t="str">
        <x:v>期望耐用品损失</x:v>
      </x:c>
      <x:c r="B25" s="12" t="n">
        <x:f>(1-B12)*B13</x:f>
        <x:v>60000</x:v>
      </x:c>
      <x:c r="C25" s="2"/>
      <x:c r="D25" s="2"/>
    </x:row>
    <x:row r="26" ht="25" customHeight="1">
      <x:c r="A26" s="2" t="str">
        <x:v>期望失败保留</x:v>
      </x:c>
      <x:c r="B26" s="12" t="n">
        <x:f>(1-B12)*B18</x:f>
        <x:v>4800</x:v>
      </x:c>
      <x:c r="C26" s="2"/>
      <x:c r="D26" s="2"/>
    </x:row>
    <x:row r="27" ht="25" customHeight="1">
      <x:c r="A27" s="2"/>
      <x:c r="B27" s="12"/>
      <x:c r="C27" s="2"/>
      <x:c r="D27" s="2"/>
    </x:row>
    <x:row r="28" ht="25" customHeight="1">
      <x:c r="A28" s="2"/>
      <x:c r="B28" s="12"/>
      <x:c r="C28" s="2"/>
      <x:c r="D28" s="2"/>
    </x:row>
    <x:row r="29" ht="25" customHeight="1">
      <x:c r="A29" s="2"/>
      <x:c r="B29" s="2"/>
      <x:c r="C29" s="2"/>
      <x:c r="D29" s="2"/>
    </x:row>
    <x:row r="30" ht="30" customHeight="1">
      <x:c r="A30" s="7" t="str">
        <x:v>人群</x:v>
      </x:c>
      <x:c r="B30" s="7" t="str">
        <x:v>条件撤离率</x:v>
      </x:c>
      <x:c r="C30" s="7" t="str">
        <x:v>收益要求（币）</x:v>
      </x:c>
      <x:c r="D30" s="7" t="str">
        <x:v>口径</x:v>
      </x:c>
    </x:row>
    <x:row r="31" ht="25" customHeight="1">
      <x:c r="A31" s="2" t="str">
        <x:v>低熟练</x:v>
      </x:c>
      <x:c r="B31" s="13" t="n">
        <x:v>0.4</x:v>
      </x:c>
      <x:c r="C31" s="14" t="n">
        <x:f>IF(B31=0,"无成功路径",((1-B31)*($B$13-$B$18)+$B$23-$B$24)/B31)</x:f>
        <x:v>150500</x:v>
      </x:c>
      <x:c r="D31" s="2" t="str">
        <x:v>独立人群预算，固定同一战备与消耗</x:v>
      </x:c>
    </x:row>
    <x:row r="32" ht="25" customHeight="1">
      <x:c r="A32" s="2" t="str">
        <x:v>中等</x:v>
      </x:c>
      <x:c r="B32" s="13" t="n">
        <x:v>0.55</x:v>
      </x:c>
      <x:c r="C32" s="14" t="n">
        <x:f>IF(B32=0,"无成功路径",((1-B32)*($B$13-$B$18)+$B$23-$B$24)/B32)</x:f>
        <x:v>84363.63636363634</x:v>
      </x:c>
      <x:c r="D32" s="2" t="str">
        <x:v>独立人群预算，固定同一战备与消耗</x:v>
      </x:c>
    </x:row>
    <x:row r="33" ht="25" customHeight="1">
      <x:c r="A33" s="2" t="str">
        <x:v>熟练</x:v>
      </x:c>
      <x:c r="B33" s="13" t="n">
        <x:v>0.7</x:v>
      </x:c>
      <x:c r="C33" s="14" t="n">
        <x:f>IF(B33=0,"无成功路径",((1-B33)*($B$13-$B$18)+$B$23-$B$24)/B33)</x:f>
        <x:v>46571.42857142857</x:v>
      </x:c>
      <x:c r="D33" s="2" t="str">
        <x:v>独立人群预算，固定同一战备与消耗</x:v>
      </x:c>
    </x:row>
    <x:row r="34" ht="25" customHeight="1">
      <x:c r="A34" s="2"/>
      <x:c r="B34" s="2"/>
      <x:c r="C34" s="2"/>
      <x:c r="D34" s="2"/>
    </x:row>
    <x:row r="35" ht="25" customHeight="1">
      <x:c r="A35" s="2"/>
      <x:c r="B35" s="2"/>
      <x:c r="C35" s="2"/>
      <x:c r="D35" s="2"/>
    </x:row>
    <x:row r="36" ht="25" customHeight="1">
      <x:c r="A36" s="2"/>
      <x:c r="B36" s="2"/>
      <x:c r="C36" s="2"/>
      <x:c r="D36" s="2"/>
    </x:row>
  </x:sheetData>
  <x:dataValidations count="1">
    <x:dataValidation type="decimal" operator="between" sqref="B12">
      <x:formula1>0</x:formula1>
      <x:formula2>1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3" hidden="0" customWidth="1"/>
    <x:col min="2" max="2" width="18" hidden="0" customWidth="1"/>
    <x:col min="3" max="3" width="18" hidden="0" customWidth="1"/>
    <x:col min="4" max="4" width="57" hidden="0" customWidth="1"/>
  </x:cols>
  <x:sheetData>
    <x:row r="1" ht="25" customHeight="1">
      <x:c r="A1" s="2"/>
      <x:c r="B1" s="2"/>
      <x:c r="C1" s="2"/>
      <x:c r="D1" s="2"/>
    </x:row>
    <x:row r="2" ht="25" customHeight="1">
      <x:c r="A2" s="3" t="str">
        <x:v>活动投放与制造约束</x:v>
      </x:c>
      <x:c r="B2" s="2"/>
      <x:c r="C2" s="2"/>
      <x:c r="D2" s="2"/>
    </x:row>
    <x:row r="3" ht="25" customHeight="1">
      <x:c r="A3" s="4"/>
      <x:c r="B3" s="4"/>
      <x:c r="C3" s="4"/>
      <x:c r="D3" s="4"/>
    </x:row>
    <x:row r="4" ht="25" customHeight="1">
      <x:c r="A4" s="5" t="str">
        <x:v>预计领取以合资格人日估计，硬上限另算；与Python逐日资格模拟分开。</x:v>
      </x:c>
      <x:c r="B4" s="2"/>
      <x:c r="C4" s="2"/>
      <x:c r="D4" s="2"/>
    </x:row>
    <x:row r="5" ht="25" customHeight="1">
      <x:c r="A5" s="2"/>
      <x:c r="B5" s="2"/>
      <x:c r="C5" s="2"/>
      <x:c r="D5" s="2"/>
    </x:row>
    <x:row r="6" ht="30" customHeight="1">
      <x:c r="A6" s="7" t="str">
        <x:v>活动输入</x:v>
      </x:c>
      <x:c r="B6" s="7" t="str">
        <x:v>数值</x:v>
      </x:c>
      <x:c r="C6" s="7" t="str">
        <x:v>单位</x:v>
      </x:c>
      <x:c r="D6" s="7" t="str">
        <x:v>解释</x:v>
      </x:c>
    </x:row>
    <x:row r="7" ht="25" customHeight="1">
      <x:c r="A7" s="2" t="str">
        <x:v>候选人数</x:v>
      </x:c>
      <x:c r="B7" s="9" t="n">
        <x:v>180</x:v>
      </x:c>
      <x:c r="C7" s="2" t="str">
        <x:v>人</x:v>
      </x:c>
      <x:c r="D7" s="2" t="str">
        <x:v>教学世界总人数</x:v>
      </x:c>
    </x:row>
    <x:row r="8" ht="25" customHeight="1">
      <x:c r="A8" s="2" t="str">
        <x:v>活动天数</x:v>
      </x:c>
      <x:c r="B8" s="9" t="n">
        <x:v>7</x:v>
      </x:c>
      <x:c r="C8" s="2" t="str">
        <x:v>天</x:v>
      </x:c>
      <x:c r="D8" s="2" t="str">
        <x:v>第8—14天</x:v>
      </x:c>
    </x:row>
    <x:row r="9" ht="25" customHeight="1">
      <x:c r="A9" s="2" t="str">
        <x:v>合资格人日比例</x:v>
      </x:c>
      <x:c r="B9" s="13" t="n">
        <x:v>0.15</x:v>
      </x:c>
      <x:c r="C9" s="2" t="str">
        <x:v>比例</x:v>
      </x:c>
      <x:c r="D9" s="2" t="str">
        <x:v>教学估算，可由逐日样本替换</x:v>
      </x:c>
    </x:row>
    <x:row r="10" ht="25" customHeight="1">
      <x:c r="A10" s="2" t="str">
        <x:v>合资格后领取率</x:v>
      </x:c>
      <x:c r="B10" s="13" t="n">
        <x:v>1</x:v>
      </x:c>
      <x:c r="C10" s="2" t="str">
        <x:v>比例</x:v>
      </x:c>
      <x:c r="D10" s="2" t="str">
        <x:v>本轮自动领取假设</x:v>
      </x:c>
    </x:row>
    <x:row r="11" ht="25" customHeight="1">
      <x:c r="A11" s="2" t="str">
        <x:v>每次弹药</x:v>
      </x:c>
      <x:c r="B11" s="9" t="n">
        <x:v>180</x:v>
      </x:c>
      <x:c r="C11" s="2" t="str">
        <x:v>发</x:v>
      </x:c>
      <x:c r="D11" s="2" t="str">
        <x:v>两次标准行动使用量</x:v>
      </x:c>
    </x:row>
    <x:row r="12" ht="25" customHeight="1">
      <x:c r="A12" s="2" t="str">
        <x:v>每次药品</x:v>
      </x:c>
      <x:c r="B12" s="9" t="n">
        <x:v>4</x:v>
      </x:c>
      <x:c r="C12" s="2" t="str">
        <x:v>份</x:v>
      </x:c>
      <x:c r="D12" s="2" t="str">
        <x:v>两次标准行动使用量</x:v>
      </x:c>
    </x:row>
    <x:row r="13" ht="25" customHeight="1">
      <x:c r="A13" s="2"/>
      <x:c r="B13" s="2"/>
      <x:c r="C13" s="2"/>
      <x:c r="D13" s="2"/>
    </x:row>
    <x:row r="14" ht="25" customHeight="1">
      <x:c r="A14" s="2"/>
      <x:c r="B14" s="2"/>
      <x:c r="C14" s="2"/>
      <x:c r="D14" s="2"/>
    </x:row>
    <x:row r="15" ht="25" customHeight="1">
      <x:c r="A15" s="2" t="str">
        <x:v>预计领取人日</x:v>
      </x:c>
      <x:c r="B15" s="14" t="n">
        <x:f>B7*B8*B9*B10</x:f>
        <x:v>189</x:v>
      </x:c>
      <x:c r="C15" s="2"/>
      <x:c r="D15" s="2"/>
    </x:row>
    <x:row r="16" ht="25" customHeight="1">
      <x:c r="A16" s="2" t="str">
        <x:v>预计弹药投放</x:v>
      </x:c>
      <x:c r="B16" s="14" t="n">
        <x:f>B15*B11</x:f>
        <x:v>34020</x:v>
      </x:c>
      <x:c r="C16" s="2"/>
      <x:c r="D16" s="2"/>
    </x:row>
    <x:row r="17" ht="25" customHeight="1">
      <x:c r="A17" s="2" t="str">
        <x:v>预计药品投放</x:v>
      </x:c>
      <x:c r="B17" s="14" t="n">
        <x:f>B15*B12</x:f>
        <x:v>756</x:v>
      </x:c>
      <x:c r="C17" s="2"/>
      <x:c r="D17" s="2"/>
    </x:row>
    <x:row r="18" ht="25" customHeight="1">
      <x:c r="A18" s="2" t="str">
        <x:v>预计固定价估值</x:v>
      </x:c>
      <x:c r="B18" s="14" t="n">
        <x:f>B16*'单局预算'!B15+B17*'单局预算'!B17</x:f>
        <x:v>4158000</x:v>
      </x:c>
      <x:c r="C18" s="2"/>
      <x:c r="D18" s="2" t="str">
        <x:v>发物估值不等于新增哈夫币</x:v>
      </x:c>
    </x:row>
    <x:row r="19" ht="25" customHeight="1">
      <x:c r="A19" s="2"/>
      <x:c r="B19" s="14"/>
      <x:c r="C19" s="2"/>
      <x:c r="D19" s="2"/>
    </x:row>
    <x:row r="20" ht="25" customHeight="1">
      <x:c r="A20" s="2" t="str">
        <x:v>弹药硬上限</x:v>
      </x:c>
      <x:c r="B20" s="14" t="n">
        <x:f>B7*B8*B11</x:f>
        <x:v>226800</x:v>
      </x:c>
      <x:c r="C20" s="2"/>
      <x:c r="D20" s="2"/>
    </x:row>
    <x:row r="21" ht="25" customHeight="1">
      <x:c r="A21" s="2" t="str">
        <x:v>药品硬上限</x:v>
      </x:c>
      <x:c r="B21" s="14" t="n">
        <x:f>B7*B8*B12</x:f>
        <x:v>5040</x:v>
      </x:c>
      <x:c r="C21" s="2"/>
      <x:c r="D21" s="2"/>
    </x:row>
    <x:row r="22" ht="25" customHeight="1">
      <x:c r="A22" s="2" t="str">
        <x:v>估值硬上限</x:v>
      </x:c>
      <x:c r="B22" s="14" t="n">
        <x:f>B20*'单局预算'!B15+B21*'单局预算'!B17</x:f>
        <x:v>27720000</x:v>
      </x:c>
      <x:c r="C22" s="2"/>
      <x:c r="D22" s="2"/>
    </x:row>
    <x:row r="23" ht="25" customHeight="1">
      <x:c r="A23" s="2"/>
      <x:c r="B23" s="2"/>
      <x:c r="C23" s="2"/>
      <x:c r="D23" s="2"/>
    </x:row>
    <x:row r="24" ht="25" customHeight="1">
      <x:c r="A24" s="2"/>
      <x:c r="B24" s="2"/>
      <x:c r="C24" s="2"/>
      <x:c r="D24" s="2"/>
    </x:row>
    <x:row r="25" ht="30" customHeight="1">
      <x:c r="A25" s="7" t="str">
        <x:v>制造与成长输入</x:v>
      </x:c>
      <x:c r="B25" s="7" t="str">
        <x:v>数值</x:v>
      </x:c>
      <x:c r="C25" s="7" t="str">
        <x:v>单位</x:v>
      </x:c>
      <x:c r="D25" s="7" t="str">
        <x:v>说明</x:v>
      </x:c>
    </x:row>
    <x:row r="26" ht="25" customHeight="1">
      <x:c r="A26" s="2" t="str">
        <x:v>每批材料</x:v>
      </x:c>
      <x:c r="B26" s="9" t="n">
        <x:v>4</x:v>
      </x:c>
      <x:c r="C26" s="2" t="str">
        <x:v>份</x:v>
      </x:c>
      <x:c r="D26" s="2" t="str">
        <x:v>假设</x:v>
      </x:c>
    </x:row>
    <x:row r="27" ht="25" customHeight="1">
      <x:c r="A27" s="2" t="str">
        <x:v>材料净卖价</x:v>
      </x:c>
      <x:c r="B27" s="9" t="n">
        <x:v>2000</x:v>
      </x:c>
      <x:c r="C27" s="2" t="str">
        <x:v>币/份</x:v>
      </x:c>
      <x:c r="D27" s="2" t="str">
        <x:v>自有材料的可实现替代用途</x:v>
      </x:c>
    </x:row>
    <x:row r="28" ht="25" customHeight="1">
      <x:c r="A28" s="2" t="str">
        <x:v>直接制造费用</x:v>
      </x:c>
      <x:c r="B28" s="9" t="n">
        <x:v>2000</x:v>
      </x:c>
      <x:c r="C28" s="2" t="str">
        <x:v>币/批</x:v>
      </x:c>
      <x:c r="D28" s="2" t="str">
        <x:v>假设</x:v>
      </x:c>
    </x:row>
    <x:row r="29" ht="25" customHeight="1">
      <x:c r="A29" s="2" t="str">
        <x:v>每批弹药产出</x:v>
      </x:c>
      <x:c r="B29" s="9" t="n">
        <x:v>100</x:v>
      </x:c>
      <x:c r="C29" s="2" t="str">
        <x:v>发</x:v>
      </x:c>
      <x:c r="D29" s="2" t="str">
        <x:v>假设</x:v>
      </x:c>
    </x:row>
    <x:row r="30" ht="25" customHeight="1">
      <x:c r="A30" s="2" t="str">
        <x:v>每日成功次数</x:v>
      </x:c>
      <x:c r="B30" s="9" t="n">
        <x:v>1.1</x:v>
      </x:c>
      <x:c r="C30" s="2" t="str">
        <x:v>次</x:v>
      </x:c>
      <x:c r="D30" s="2" t="str">
        <x:v>中等组2次×55%的静态近似</x:v>
      </x:c>
    </x:row>
    <x:row r="31" ht="25" customHeight="1">
      <x:c r="A31" s="2" t="str">
        <x:v>每次成功材料</x:v>
      </x:c>
      <x:c r="B31" s="9" t="n">
        <x:v>4</x:v>
      </x:c>
      <x:c r="C31" s="2" t="str">
        <x:v>份</x:v>
      </x:c>
      <x:c r="D31" s="2" t="str">
        <x:v>标准路线均值</x:v>
      </x:c>
    </x:row>
    <x:row r="32" ht="25" customHeight="1">
      <x:c r="A32" s="2" t="str">
        <x:v>升级材料需求</x:v>
      </x:c>
      <x:c r="B32" s="9" t="n">
        <x:v>24</x:v>
      </x:c>
      <x:c r="C32" s="2" t="str">
        <x:v>份</x:v>
      </x:c>
      <x:c r="D32" s="2" t="str">
        <x:v>假设</x:v>
      </x:c>
    </x:row>
    <x:row r="33" ht="25" customHeight="1">
      <x:c r="A33" s="2"/>
      <x:c r="B33" s="2"/>
      <x:c r="C33" s="2"/>
      <x:c r="D33" s="2"/>
    </x:row>
    <x:row r="34" ht="25" customHeight="1">
      <x:c r="A34" s="2" t="str">
        <x:v>制造机会成本</x:v>
      </x:c>
      <x:c r="B34" s="12" t="n">
        <x:f>B26*B27+B28</x:f>
        <x:v>10000</x:v>
      </x:c>
      <x:c r="C34" s="2"/>
      <x:c r="D34" s="2"/>
    </x:row>
    <x:row r="35" ht="25" customHeight="1">
      <x:c r="A35" s="2" t="str">
        <x:v>成品自用替代价</x:v>
      </x:c>
      <x:c r="B35" s="12" t="n">
        <x:f>B29*'单局预算'!B15</x:f>
        <x:v>10000</x:v>
      </x:c>
      <x:c r="C35" s="2"/>
      <x:c r="D35" s="2"/>
    </x:row>
    <x:row r="36" ht="25" customHeight="1">
      <x:c r="A36" s="2" t="str">
        <x:v>每批净替代收益</x:v>
      </x:c>
      <x:c r="B36" s="12" t="n">
        <x:f>B35-B34</x:f>
        <x:v>0</x:v>
      </x:c>
      <x:c r="C36" s="2"/>
      <x:c r="D36" s="2"/>
    </x:row>
    <x:row r="37" ht="25" customHeight="1">
      <x:c r="A37" s="2"/>
      <x:c r="B37" s="12"/>
      <x:c r="C37" s="2"/>
      <x:c r="D37" s="2"/>
    </x:row>
    <x:row r="38" ht="25" customHeight="1">
      <x:c r="A38" s="2" t="str">
        <x:v>材料每日粗略剩余</x:v>
      </x:c>
      <x:c r="B38" s="12" t="n">
        <x:f>B30*B31-B26</x:f>
        <x:v>0.40000000000000036</x:v>
      </x:c>
      <x:c r="C38" s="2"/>
      <x:c r="D38" s="2"/>
    </x:row>
    <x:row r="39" ht="25" customHeight="1">
      <x:c r="A39" s="2" t="str">
        <x:v>静态攒料天数</x:v>
      </x:c>
      <x:c r="B39" s="12" t="n">
        <x:f>IF(B38&lt;=0,"无法按此速度积累",B32/B38)</x:f>
        <x:v>59.99999999999995</x:v>
      </x:c>
      <x:c r="C39" s="2"/>
      <x:c r="D39" s="2"/>
    </x:row>
    <x:row r="40" ht="25" customHeight="1">
      <x:c r="A40" s="2"/>
      <x:c r="B40" s="2"/>
      <x:c r="C40" s="2"/>
      <x:c r="D40" s="2"/>
    </x:row>
    <x:row r="41" ht="25" customHeight="1">
      <x:c r="A41" s="2"/>
      <x:c r="B41" s="2"/>
      <x:c r="C41" s="2"/>
      <x:c r="D41" s="2"/>
    </x:row>
    <x:row r="42" ht="25" customHeight="1">
      <x:c r="A42" s="5" t="str">
        <x:v>静态攒料忽略缺料停产、活动和随机性，不能当成模拟达成时间。</x:v>
      </x:c>
      <x:c r="B42" s="2"/>
      <x:c r="C42" s="2"/>
      <x:c r="D42" s="2"/>
    </x:row>
    <x:row r="43" ht="25" customHeight="1">
      <x:c r="A43" s="2"/>
      <x:c r="B43" s="2"/>
      <x:c r="C43" s="2"/>
      <x:c r="D43" s="2"/>
    </x:row>
    <x:row r="44" ht="25" customHeight="1">
      <x:c r="A44" s="2"/>
      <x:c r="B44" s="2"/>
      <x:c r="C44" s="2"/>
      <x:c r="D44" s="2"/>
    </x:row>
    <x:row r="45" ht="25" customHeight="1">
      <x:c r="A45" s="2"/>
      <x:c r="B45" s="2"/>
      <x:c r="C45" s="2"/>
      <x:c r="D45" s="2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6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23" hidden="0" customWidth="1"/>
    <x:col min="8" max="8" width="23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</x:row>
    <x:row r="2" ht="25" customHeight="1">
      <x:c r="A2" s="3" t="str">
        <x:v>20天模拟输出</x:v>
      </x:c>
      <x:c r="B2" s="2"/>
      <x:c r="C2" s="2"/>
      <x:c r="D2" s="2"/>
      <x:c r="E2" s="2"/>
      <x:c r="F2" s="2"/>
      <x:c r="G2" s="2"/>
      <x:c r="H2" s="2"/>
    </x:row>
    <x:row r="3" ht="25" customHeight="1">
      <x:c r="A3" s="4"/>
      <x:c r="B3" s="4"/>
      <x:c r="C3" s="4"/>
      <x:c r="D3" s="4"/>
      <x:c r="E3" s="4"/>
      <x:c r="F3" s="4"/>
      <x:c r="G3" s="4"/>
      <x:c r="H3" s="4"/>
    </x:row>
    <x:row r="4" ht="25" customHeight="1">
      <x:c r="A4" s="5" t="str">
        <x:v>Python输出快照：修改前两表不会更新这里。修改config.json后运行model.py再构建工作簿。</x:v>
      </x:c>
      <x:c r="B4" s="2"/>
      <x:c r="C4" s="2"/>
      <x:c r="D4" s="2"/>
      <x:c r="E4" s="2"/>
      <x:c r="F4" s="2"/>
      <x:c r="G4" s="2"/>
      <x:c r="H4" s="2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30" customHeight="1">
      <x:c r="A6" s="7" t="str">
        <x:v>情景</x:v>
      </x:c>
      <x:c r="B6" s="7" t="str">
        <x:v>人群</x:v>
      </x:c>
      <x:c r="C6" s="7" t="str">
        <x:v>标准装/机会</x:v>
      </x:c>
      <x:c r="D6" s="7" t="str">
        <x:v>策略下未出击</x:v>
      </x:c>
      <x:c r="E6" s="7" t="str">
        <x:v>撤离/实际出击</x:v>
      </x:c>
      <x:c r="F6" s="7" t="str">
        <x:v>设施完成</x:v>
      </x:c>
      <x:c r="G6" s="7" t="str">
        <x:v>库存估值变化P50</x:v>
      </x:c>
      <x:c r="H6" s="7" t="str">
        <x:v>人均奖励估值</x:v>
      </x:c>
    </x:row>
    <x:row r="7" ht="25" customHeight="1">
      <x:c r="A7" s="2" t="str">
        <x:v>基线</x:v>
      </x:c>
      <x:c r="B7" s="2" t="str">
        <x:v>低熟练</x:v>
      </x:c>
      <x:c r="C7" s="15" t="n">
        <x:v>0.6426388888888889</x:v>
      </x:c>
      <x:c r="D7" s="15" t="n">
        <x:v>0.1996527777777778</x:v>
      </x:c>
      <x:c r="E7" s="15" t="n">
        <x:v>0.4272885032537961</x:v>
      </x:c>
      <x:c r="F7" s="15" t="n">
        <x:v>0.04027777777777778</x:v>
      </x:c>
      <x:c r="G7" s="14" t="n">
        <x:v>12300</x:v>
      </x:c>
      <x:c r="H7" s="14" t="n">
        <x:v>0</x:v>
      </x:c>
    </x:row>
    <x:row r="8" ht="25" customHeight="1">
      <x:c r="A8" s="2" t="str">
        <x:v>基线</x:v>
      </x:c>
      <x:c r="B8" s="2" t="str">
        <x:v>中等</x:v>
      </x:c>
      <x:c r="C8" s="15" t="n">
        <x:v>0.9374305555555555</x:v>
      </x:c>
      <x:c r="D8" s="15" t="n">
        <x:v>0.03076388888888889</x:v>
      </x:c>
      <x:c r="E8" s="15" t="n">
        <x:v>0.5526259224761768</x:v>
      </x:c>
      <x:c r="F8" s="15" t="n">
        <x:v>0.375</x:v>
      </x:c>
      <x:c r="G8" s="14" t="n">
        <x:v>1266500</x:v>
      </x:c>
      <x:c r="H8" s="14" t="n">
        <x:v>0</x:v>
      </x:c>
    </x:row>
    <x:row r="9" ht="25" customHeight="1">
      <x:c r="A9" s="2" t="str">
        <x:v>基线</x:v>
      </x:c>
      <x:c r="B9" s="2" t="str">
        <x:v>熟练</x:v>
      </x:c>
      <x:c r="C9" s="15" t="n">
        <x:v>0.9992708333333333</x:v>
      </x:c>
      <x:c r="D9" s="15" t="n">
        <x:v>0.00038194444444444446</x:v>
      </x:c>
      <x:c r="E9" s="15" t="n">
        <x:v>0.697974920976762</x:v>
      </x:c>
      <x:c r="F9" s="15" t="n">
        <x:v>0.8916666666666667</x:v>
      </x:c>
      <x:c r="G9" s="14" t="n">
        <x:v>2564000</x:v>
      </x:c>
      <x:c r="H9" s="14" t="n">
        <x:v>0</x:v>
      </x:c>
    </x:row>
    <x:row r="10" ht="25" customHeight="1">
      <x:c r="A10" s="2" t="str">
        <x:v>普发现金</x:v>
      </x:c>
      <x:c r="B10" s="2" t="str">
        <x:v>低熟练</x:v>
      </x:c>
      <x:c r="C10" s="15" t="n">
        <x:v>0.7345486111111111</x:v>
      </x:c>
      <x:c r="D10" s="15" t="n">
        <x:v>0.1148263888888889</x:v>
      </x:c>
      <x:c r="E10" s="15" t="n">
        <x:v>0.42505785902012316</x:v>
      </x:c>
      <x:c r="F10" s="15" t="n">
        <x:v>0.044444444444444446</x:v>
      </x:c>
      <x:c r="G10" s="14" t="n">
        <x:v>198600</x:v>
      </x:c>
      <x:c r="H10" s="14" t="n">
        <x:v>154000</x:v>
      </x:c>
    </x:row>
    <x:row r="11" ht="25" customHeight="1">
      <x:c r="A11" s="2" t="str">
        <x:v>普发现金</x:v>
      </x:c>
      <x:c r="B11" s="2" t="str">
        <x:v>中等</x:v>
      </x:c>
      <x:c r="C11" s="15" t="n">
        <x:v>0.9565972222222222</x:v>
      </x:c>
      <x:c r="D11" s="15" t="n">
        <x:v>0.01875</x:v>
      </x:c>
      <x:c r="E11" s="15" t="n">
        <x:v>0.5513446567586695</x:v>
      </x:c>
      <x:c r="F11" s="15" t="n">
        <x:v>0.3819444444444444</x:v>
      </x:c>
      <x:c r="G11" s="14" t="n">
        <x:v>1402000</x:v>
      </x:c>
      <x:c r="H11" s="14" t="n">
        <x:v>154000</x:v>
      </x:c>
    </x:row>
    <x:row r="12" ht="25" customHeight="1">
      <x:c r="A12" s="2" t="str">
        <x:v>普发现金</x:v>
      </x:c>
      <x:c r="B12" s="2" t="str">
        <x:v>熟练</x:v>
      </x:c>
      <x:c r="C12" s="15" t="n">
        <x:v>0.999375</x:v>
      </x:c>
      <x:c r="D12" s="15" t="n">
        <x:v>0.0003125</x:v>
      </x:c>
      <x:c r="E12" s="15" t="n">
        <x:v>0.6979264353443785</x:v>
      </x:c>
      <x:c r="F12" s="15" t="n">
        <x:v>0.8930555555555556</x:v>
      </x:c>
      <x:c r="G12" s="14" t="n">
        <x:v>2707000</x:v>
      </x:c>
      <x:c r="H12" s="14" t="n">
        <x:v>154000</x:v>
      </x:c>
    </x:row>
    <x:row r="13" ht="25" customHeight="1">
      <x:c r="A13" s="2" t="str">
        <x:v>定向耗材</x:v>
      </x:c>
      <x:c r="B13" s="2" t="str">
        <x:v>低熟练</x:v>
      </x:c>
      <x:c r="C13" s="15" t="n">
        <x:v>0.6819791666666667</x:v>
      </x:c>
      <x:c r="D13" s="15" t="n">
        <x:v>0.164375</x:v>
      </x:c>
      <x:c r="E13" s="15" t="n">
        <x:v>0.4266184658854816</x:v>
      </x:c>
      <x:c r="F13" s="15" t="n">
        <x:v>0.10138888888888889</x:v>
      </x:c>
      <x:c r="G13" s="14" t="n">
        <x:v>84300</x:v>
      </x:c>
      <x:c r="H13" s="14" t="n">
        <x:v>55244.444444444445</x:v>
      </x:c>
    </x:row>
    <x:row r="14" ht="25" customHeight="1">
      <x:c r="A14" s="2" t="str">
        <x:v>定向耗材</x:v>
      </x:c>
      <x:c r="B14" s="2" t="str">
        <x:v>中等</x:v>
      </x:c>
      <x:c r="C14" s="15" t="n">
        <x:v>0.9448263888888889</x:v>
      </x:c>
      <x:c r="D14" s="15" t="n">
        <x:v>0.0265625</x:v>
      </x:c>
      <x:c r="E14" s="15" t="n">
        <x:v>0.5522026038879971</x:v>
      </x:c>
      <x:c r="F14" s="15" t="n">
        <x:v>0.42083333333333334</x:v>
      </x:c>
      <x:c r="G14" s="14" t="n">
        <x:v>1229700</x:v>
      </x:c>
      <x:c r="H14" s="14" t="n">
        <x:v>13169.444444444445</x:v>
      </x:c>
    </x:row>
    <x:row r="15" ht="25" customHeight="1">
      <x:c r="A15" s="2" t="str">
        <x:v>定向耗材</x:v>
      </x:c>
      <x:c r="B15" s="2" t="str">
        <x:v>熟练</x:v>
      </x:c>
      <x:c r="C15" s="15" t="n">
        <x:v>0.9992361111111111</x:v>
      </x:c>
      <x:c r="D15" s="15" t="n">
        <x:v>0.0004166666666666667</x:v>
      </x:c>
      <x:c r="E15" s="15" t="n">
        <x:v>0.6979644296234542</x:v>
      </x:c>
      <x:c r="F15" s="15" t="n">
        <x:v>0.8958333333333334</x:v>
      </x:c>
      <x:c r="G15" s="14" t="n">
        <x:v>2539500</x:v>
      </x:c>
      <x:c r="H15" s="14" t="n">
        <x:v>458.3333333333333</x:v>
      </x:c>
    </x:row>
    <x:row r="16" ht="25" customHeight="1">
      <x:c r="A16" s="2" t="str">
        <x:v>保留基础战备资金</x:v>
      </x:c>
      <x:c r="B16" s="2" t="str">
        <x:v>低熟练</x:v>
      </x:c>
      <x:c r="C16" s="15" t="n">
        <x:v>0.6636111111111112</x:v>
      </x:c>
      <x:c r="D16" s="15" t="n">
        <x:v>0.10222222222222223</x:v>
      </x:c>
      <x:c r="E16" s="15" t="n">
        <x:v>0.43517945544554454</x:v>
      </x:c>
      <x:c r="F16" s="15" t="n">
        <x:v>0.043055555555555555</x:v>
      </x:c>
      <x:c r="G16" s="14" t="n">
        <x:v>143800</x:v>
      </x:c>
      <x:c r="H16" s="14" t="n">
        <x:v>0</x:v>
      </x:c>
    </x:row>
    <x:row r="17" ht="25" customHeight="1">
      <x:c r="A17" s="2" t="str">
        <x:v>保留基础战备资金</x:v>
      </x:c>
      <x:c r="B17" s="2" t="str">
        <x:v>中等</x:v>
      </x:c>
      <x:c r="C17" s="15" t="n">
        <x:v>0.9476041666666667</x:v>
      </x:c>
      <x:c r="D17" s="15" t="n">
        <x:v>0.005833333333333334</x:v>
      </x:c>
      <x:c r="E17" s="15" t="n">
        <x:v>0.5546241967029897</x:v>
      </x:c>
      <x:c r="F17" s="15" t="n">
        <x:v>0.3819444444444444</x:v>
      </x:c>
      <x:c r="G17" s="14" t="n">
        <x:v>1262000</x:v>
      </x:c>
      <x:c r="H17" s="14" t="n">
        <x:v>0</x:v>
      </x:c>
    </x:row>
    <x:row r="18" ht="25" customHeight="1">
      <x:c r="A18" s="2" t="str">
        <x:v>保留基础战备资金</x:v>
      </x:c>
      <x:c r="B18" s="2" t="str">
        <x:v>熟练</x:v>
      </x:c>
      <x:c r="C18" s="15" t="n">
        <x:v>0.9990972222222222</x:v>
      </x:c>
      <x:c r="D18" s="15" t="n">
        <x:v>0</x:v>
      </x:c>
      <x:c r="E18" s="15" t="n">
        <x:v>0.6980555555555555</x:v>
      </x:c>
      <x:c r="F18" s="15" t="n">
        <x:v>0.8930555555555556</x:v>
      </x:c>
      <x:c r="G18" s="14" t="n">
        <x:v>2529500</x:v>
      </x:c>
      <x:c r="H18" s="14" t="n">
        <x:v>0</x:v>
      </x:c>
    </x:row>
    <x:row r="19" ht="25" customHeight="1">
      <x:c r="A19" s="2" t="str">
        <x:v>资金缓冲＋定向耗材</x:v>
      </x:c>
      <x:c r="B19" s="2" t="str">
        <x:v>低熟练</x:v>
      </x:c>
      <x:c r="C19" s="15" t="n">
        <x:v>0.6911111111111111</x:v>
      </x:c>
      <x:c r="D19" s="15" t="n">
        <x:v>0.07239583333333334</x:v>
      </x:c>
      <x:c r="E19" s="15" t="n">
        <x:v>0.43309002433090027</x:v>
      </x:c>
      <x:c r="F19" s="15" t="n">
        <x:v>0.10694444444444444</x:v>
      </x:c>
      <x:c r="G19" s="14" t="n">
        <x:v>155300</x:v>
      </x:c>
      <x:c r="H19" s="14" t="n">
        <x:v>58300</x:v>
      </x:c>
    </x:row>
    <x:row r="20" ht="25" customHeight="1">
      <x:c r="A20" s="2" t="str">
        <x:v>资金缓冲＋定向耗材</x:v>
      </x:c>
      <x:c r="B20" s="2" t="str">
        <x:v>中等</x:v>
      </x:c>
      <x:c r="C20" s="15" t="n">
        <x:v>0.9525</x:v>
      </x:c>
      <x:c r="D20" s="15" t="n">
        <x:v>0.005104166666666667</x:v>
      </x:c>
      <x:c r="E20" s="15" t="n">
        <x:v>0.5542177084423969</x:v>
      </x:c>
      <x:c r="F20" s="15" t="n">
        <x:v>0.4236111111111111</x:v>
      </x:c>
      <x:c r="G20" s="14" t="n">
        <x:v>1283700</x:v>
      </x:c>
      <x:c r="H20" s="14" t="n">
        <x:v>10847.222222222223</x:v>
      </x:c>
    </x:row>
    <x:row r="21" ht="25" customHeight="1">
      <x:c r="A21" s="2" t="str">
        <x:v>资金缓冲＋定向耗材</x:v>
      </x:c>
      <x:c r="B21" s="2" t="str">
        <x:v>熟练</x:v>
      </x:c>
      <x:c r="C21" s="15" t="n">
        <x:v>0.9992013888888889</x:v>
      </x:c>
      <x:c r="D21" s="15" t="n">
        <x:v>0</x:v>
      </x:c>
      <x:c r="E21" s="15" t="n">
        <x:v>0.6980208333333333</x:v>
      </x:c>
      <x:c r="F21" s="15" t="n">
        <x:v>0.8944444444444445</x:v>
      </x:c>
      <x:c r="G21" s="14" t="n">
        <x:v>2519000</x:v>
      </x:c>
      <x:c r="H21" s="14" t="n">
        <x:v>366.6666666666667</x:v>
      </x:c>
    </x:row>
    <x:row r="22" ht="25" customHeight="1">
      <x:c r="A22" s="2" t="str">
        <x:v>定向耗材／撤离率−8pp</x:v>
      </x:c>
      <x:c r="B22" s="2" t="str">
        <x:v>低熟练</x:v>
      </x:c>
      <x:c r="C22" s="15" t="n">
        <x:v>0.5134722222222222</x:v>
      </x:c>
      <x:c r="D22" s="15" t="n">
        <x:v>0.2794097222222222</x:v>
      </x:c>
      <x:c r="E22" s="15" t="n">
        <x:v>0.35763504071700475</x:v>
      </x:c>
      <x:c r="F22" s="15" t="n">
        <x:v>0.020833333333333332</x:v>
      </x:c>
      <x:c r="G22" s="14" t="n">
        <x:v>-219600</x:v>
      </x:c>
      <x:c r="H22" s="14" t="n">
        <x:v>69941.66666666667</x:v>
      </x:c>
    </x:row>
    <x:row r="23" ht="25" customHeight="1">
      <x:c r="A23" s="2" t="str">
        <x:v>定向耗材／撤离率−8pp</x:v>
      </x:c>
      <x:c r="B23" s="2" t="str">
        <x:v>中等</x:v>
      </x:c>
      <x:c r="C23" s="15" t="n">
        <x:v>0.8697916666666666</x:v>
      </x:c>
      <x:c r="D23" s="15" t="n">
        <x:v>0.06427083333333333</x:v>
      </x:c>
      <x:c r="E23" s="15" t="n">
        <x:v>0.4754165275149356</x:v>
      </x:c>
      <x:c r="F23" s="15" t="n">
        <x:v>0.20416666666666666</x:v>
      </x:c>
      <x:c r="G23" s="14" t="n">
        <x:v>654300</x:v>
      </x:c>
      <x:c r="H23" s="14" t="n">
        <x:v>26644.444444444445</x:v>
      </x:c>
    </x:row>
    <x:row r="24" ht="25" customHeight="1">
      <x:c r="A24" s="2" t="str">
        <x:v>定向耗材／撤离率−8pp</x:v>
      </x:c>
      <x:c r="B24" s="2" t="str">
        <x:v>熟练</x:v>
      </x:c>
      <x:c r="C24" s="15" t="n">
        <x:v>0.9940277777777777</x:v>
      </x:c>
      <x:c r="D24" s="15" t="n">
        <x:v>0.0025694444444444445</x:v>
      </x:c>
      <x:c r="E24" s="15" t="n">
        <x:v>0.6193692125600502</x:v>
      </x:c>
      <x:c r="F24" s="15" t="n">
        <x:v>0.6555555555555556</x:v>
      </x:c>
      <x:c r="G24" s="14" t="n">
        <x:v>2080000</x:v>
      </x:c>
      <x:c r="H24" s="14" t="n">
        <x:v>2536.1111111111113</x:v>
      </x:c>
    </x:row>
    <x:row r="25" ht="25" customHeight="1">
      <x:c r="A25" s="2" t="str">
        <x:v>基线／撤离率−8pp</x:v>
      </x:c>
      <x:c r="B25" s="2" t="str">
        <x:v>低熟练</x:v>
      </x:c>
      <x:c r="C25" s="15" t="n">
        <x:v>0.47847222222222224</x:v>
      </x:c>
      <x:c r="D25" s="15" t="n">
        <x:v>0.32059027777777777</x:v>
      </x:c>
      <x:c r="E25" s="15" t="n">
        <x:v>0.3599427607706853</x:v>
      </x:c>
      <x:c r="F25" s="15" t="n">
        <x:v>0.002777777777777778</x:v>
      </x:c>
      <x:c r="G25" s="14" t="n">
        <x:v>-252100</x:v>
      </x:c>
      <x:c r="H25" s="14" t="n">
        <x:v>0</x:v>
      </x:c>
    </x:row>
    <x:row r="26" ht="25" customHeight="1">
      <x:c r="A26" s="2" t="str">
        <x:v>基线／撤离率−8pp</x:v>
      </x:c>
      <x:c r="B26" s="2" t="str">
        <x:v>中等</x:v>
      </x:c>
      <x:c r="C26" s="15" t="n">
        <x:v>0.8587847222222222</x:v>
      </x:c>
      <x:c r="D26" s="15" t="n">
        <x:v>0.0714236111111111</x:v>
      </x:c>
      <x:c r="E26" s="15" t="n">
        <x:v>0.4760872003888868</x:v>
      </x:c>
      <x:c r="F26" s="15" t="n">
        <x:v>0.15416666666666667</x:v>
      </x:c>
      <x:c r="G26" s="14" t="n">
        <x:v>627500</x:v>
      </x:c>
      <x:c r="H26" s="14" t="n">
        <x:v>0</x:v>
      </x:c>
    </x:row>
    <x:row r="27" ht="25" customHeight="1">
      <x:c r="A27" s="2" t="str">
        <x:v>基线／撤离率−8pp</x:v>
      </x:c>
      <x:c r="B27" s="2" t="str">
        <x:v>熟练</x:v>
      </x:c>
      <x:c r="C27" s="15" t="n">
        <x:v>0.9925347222222223</x:v>
      </x:c>
      <x:c r="D27" s="15" t="n">
        <x:v>0.0030902777777777777</x:v>
      </x:c>
      <x:c r="E27" s="15" t="n">
        <x:v>0.6195883111002751</x:v>
      </x:c>
      <x:c r="F27" s="15" t="n">
        <x:v>0.6444444444444445</x:v>
      </x:c>
      <x:c r="G27" s="14" t="n">
        <x:v>2021000</x:v>
      </x:c>
      <x:c r="H27" s="14" t="n">
        <x:v>0</x:v>
      </x:c>
    </x:row>
    <x:row r="28" ht="25" customHeight="1">
      <x:c r="A28" s="2" t="str">
        <x:v>装备补购价＋20%</x:v>
      </x:c>
      <x:c r="B28" s="2" t="str">
        <x:v>低熟练</x:v>
      </x:c>
      <x:c r="C28" s="15" t="n">
        <x:v>0.5297916666666667</x:v>
      </x:c>
      <x:c r="D28" s="15" t="n">
        <x:v>0.2614930555555556</x:v>
      </x:c>
      <x:c r="E28" s="15" t="n">
        <x:v>0.4385255536226433</x:v>
      </x:c>
      <x:c r="F28" s="15" t="n">
        <x:v>0.03194444444444444</x:v>
      </x:c>
      <x:c r="G28" s="14" t="n">
        <x:v>-179300</x:v>
      </x:c>
      <x:c r="H28" s="14" t="n">
        <x:v>0</x:v>
      </x:c>
    </x:row>
    <x:row r="29" ht="25" customHeight="1">
      <x:c r="A29" s="2" t="str">
        <x:v>装备补购价＋20%</x:v>
      </x:c>
      <x:c r="B29" s="2" t="str">
        <x:v>中等</x:v>
      </x:c>
      <x:c r="C29" s="15" t="n">
        <x:v>0.8947222222222222</x:v>
      </x:c>
      <x:c r="D29" s="15" t="n">
        <x:v>0.0496875</x:v>
      </x:c>
      <x:c r="E29" s="15" t="n">
        <x:v>0.5555920932441814</x:v>
      </x:c>
      <x:c r="F29" s="15" t="n">
        <x:v>0.3611111111111111</x:v>
      </x:c>
      <x:c r="G29" s="14" t="n">
        <x:v>964000</x:v>
      </x:c>
      <x:c r="H29" s="14" t="n">
        <x:v>0</x:v>
      </x:c>
    </x:row>
    <x:row r="30" ht="25" customHeight="1">
      <x:c r="A30" s="2" t="str">
        <x:v>装备补购价＋20%</x:v>
      </x:c>
      <x:c r="B30" s="2" t="str">
        <x:v>熟练</x:v>
      </x:c>
      <x:c r="C30" s="15" t="n">
        <x:v>0.9960069444444445</x:v>
      </x:c>
      <x:c r="D30" s="15" t="n">
        <x:v>0.0008333333333333334</x:v>
      </x:c>
      <x:c r="E30" s="15" t="n">
        <x:v>0.698394495412844</x:v>
      </x:c>
      <x:c r="F30" s="15" t="n">
        <x:v>0.8875</x:v>
      </x:c>
      <x:c r="G30" s="14" t="n">
        <x:v>2398000</x:v>
      </x:c>
      <x:c r="H30" s="14" t="n">
        <x:v>0</x:v>
      </x:c>
    </x:row>
    <x:row r="31" ht="25" customHeight="1">
      <x:c r="A31" s="2" t="str">
        <x:v>环境宝物＋20%</x:v>
      </x:c>
      <x:c r="B31" s="2" t="str">
        <x:v>低熟练</x:v>
      </x:c>
      <x:c r="C31" s="15" t="n">
        <x:v>0.70625</x:v>
      </x:c>
      <x:c r="D31" s="15" t="n">
        <x:v>0.16892361111111112</x:v>
      </x:c>
      <x:c r="E31" s="15" t="n">
        <x:v>0.4224775433465636</x:v>
      </x:c>
      <x:c r="F31" s="15" t="n">
        <x:v>0.041666666666666664</x:v>
      </x:c>
      <x:c r="G31" s="14" t="n">
        <x:v>264400</x:v>
      </x:c>
      <x:c r="H31" s="14" t="n">
        <x:v>0</x:v>
      </x:c>
    </x:row>
    <x:row r="32" ht="25" customHeight="1">
      <x:c r="A32" s="2" t="str">
        <x:v>环境宝物＋20%</x:v>
      </x:c>
      <x:c r="B32" s="2" t="str">
        <x:v>中等</x:v>
      </x:c>
      <x:c r="C32" s="15" t="n">
        <x:v>0.9569444444444445</x:v>
      </x:c>
      <x:c r="D32" s="15" t="n">
        <x:v>0.021354166666666667</x:v>
      </x:c>
      <x:c r="E32" s="15" t="n">
        <x:v>0.5511442256519425</x:v>
      </x:c>
      <x:c r="F32" s="15" t="n">
        <x:v>0.37777777777777777</x:v>
      </x:c>
      <x:c r="G32" s="14" t="n">
        <x:v>1731500</x:v>
      </x:c>
      <x:c r="H32" s="14" t="n">
        <x:v>0</x:v>
      </x:c>
    </x:row>
    <x:row r="33" ht="25" customHeight="1">
      <x:c r="A33" s="2" t="str">
        <x:v>环境宝物＋20%</x:v>
      </x:c>
      <x:c r="B33" s="2" t="str">
        <x:v>熟练</x:v>
      </x:c>
      <x:c r="C33" s="15" t="n">
        <x:v>0.9995486111111112</x:v>
      </x:c>
      <x:c r="D33" s="15" t="n">
        <x:v>0.00034722222222222224</x:v>
      </x:c>
      <x:c r="E33" s="15" t="n">
        <x:v>0.6979506773185133</x:v>
      </x:c>
      <x:c r="F33" s="15" t="n">
        <x:v>0.8930555555555556</x:v>
      </x:c>
      <x:c r="G33" s="14" t="n">
        <x:v>3150000</x:v>
      </x:c>
      <x:c r="H33" s="14" t="n">
        <x:v>0</x:v>
      </x:c>
    </x:row>
    <x:row r="34" ht="25" customHeight="1">
      <x:c r="A34" s="2" t="str">
        <x:v>日内撤离条件波动增强</x:v>
      </x:c>
      <x:c r="B34" s="2" t="str">
        <x:v>低熟练</x:v>
      </x:c>
      <x:c r="C34" s="15" t="n">
        <x:v>0.6645833333333333</x:v>
      </x:c>
      <x:c r="D34" s="15" t="n">
        <x:v>0.19475694444444444</x:v>
      </x:c>
      <x:c r="E34" s="15" t="n">
        <x:v>0.43102927859945667</x:v>
      </x:c>
      <x:c r="F34" s="15" t="n">
        <x:v>0.05277777777777778</x:v>
      </x:c>
      <x:c r="G34" s="14" t="n">
        <x:v>66300</x:v>
      </x:c>
      <x:c r="H34" s="14" t="n">
        <x:v>0</x:v>
      </x:c>
    </x:row>
    <x:row r="35" ht="25" customHeight="1">
      <x:c r="A35" s="2" t="str">
        <x:v>日内撤离条件波动增强</x:v>
      </x:c>
      <x:c r="B35" s="2" t="str">
        <x:v>中等</x:v>
      </x:c>
      <x:c r="C35" s="15" t="n">
        <x:v>0.9330208333333333</x:v>
      </x:c>
      <x:c r="D35" s="15" t="n">
        <x:v>0.03243055555555555</x:v>
      </x:c>
      <x:c r="E35" s="15" t="n">
        <x:v>0.5510299289456686</x:v>
      </x:c>
      <x:c r="F35" s="15" t="n">
        <x:v>0.40555555555555556</x:v>
      </x:c>
      <x:c r="G35" s="14" t="n">
        <x:v>1229500</x:v>
      </x:c>
      <x:c r="H35" s="14" t="n">
        <x:v>0</x:v>
      </x:c>
    </x:row>
    <x:row r="36" ht="25" customHeight="1">
      <x:c r="A36" s="2" t="str">
        <x:v>日内撤离条件波动增强</x:v>
      </x:c>
      <x:c r="B36" s="2" t="str">
        <x:v>熟练</x:v>
      </x:c>
      <x:c r="C36" s="15" t="n">
        <x:v>0.995625</x:v>
      </x:c>
      <x:c r="D36" s="15" t="n">
        <x:v>0.0021527777777777778</x:v>
      </x:c>
      <x:c r="E36" s="15" t="n">
        <x:v>0.6867562112881899</x:v>
      </x:c>
      <x:c r="F36" s="15" t="n">
        <x:v>0.8805555555555555</x:v>
      </x:c>
      <x:c r="G36" s="14" t="n">
        <x:v>2404000</x:v>
      </x:c>
      <x:c r="H36" s="14" t="n">
        <x:v>0</x:v>
      </x:c>
    </x:row>
    <x:row r="37" ht="25" customHeight="1">
      <x:c r="A37" s="2" t="str">
        <x:v>额外保留8格单位</x:v>
      </x:c>
      <x:c r="B37" s="2" t="str">
        <x:v>低熟练</x:v>
      </x:c>
      <x:c r="C37" s="15" t="n">
        <x:v>0.7294097222222222</x:v>
      </x:c>
      <x:c r="D37" s="15" t="n">
        <x:v>0.1221875</x:v>
      </x:c>
      <x:c r="E37" s="15" t="n">
        <x:v>0.4231636406787706</x:v>
      </x:c>
      <x:c r="F37" s="15" t="n">
        <x:v>0.044444444444444446</x:v>
      </x:c>
      <x:c r="G37" s="14" t="n">
        <x:v>185500</x:v>
      </x:c>
      <x:c r="H37" s="14" t="n">
        <x:v>0</x:v>
      </x:c>
    </x:row>
    <x:row r="38" ht="25" customHeight="1">
      <x:c r="A38" s="2" t="str">
        <x:v>额外保留8格单位</x:v>
      </x:c>
      <x:c r="B38" s="2" t="str">
        <x:v>中等</x:v>
      </x:c>
      <x:c r="C38" s="15" t="n">
        <x:v>0.9664930555555555</x:v>
      </x:c>
      <x:c r="D38" s="15" t="n">
        <x:v>0.011076388888888889</x:v>
      </x:c>
      <x:c r="E38" s="15" t="n">
        <x:v>0.551736245216109</x:v>
      </x:c>
      <x:c r="F38" s="15" t="n">
        <x:v>0.3875</x:v>
      </x:c>
      <x:c r="G38" s="14" t="n">
        <x:v>1419000</x:v>
      </x:c>
      <x:c r="H38" s="14" t="n">
        <x:v>0</x:v>
      </x:c>
    </x:row>
    <x:row r="39" ht="25" customHeight="1">
      <x:c r="A39" s="2" t="str">
        <x:v>额外保留8格单位</x:v>
      </x:c>
      <x:c r="B39" s="2" t="str">
        <x:v>熟练</x:v>
      </x:c>
      <x:c r="C39" s="15" t="n">
        <x:v>0.9996180555555556</x:v>
      </x:c>
      <x:c r="D39" s="15" t="n">
        <x:v>0.00024305555555555555</x:v>
      </x:c>
      <x:c r="E39" s="15" t="n">
        <x:v>0.6979126871114507</x:v>
      </x:c>
      <x:c r="F39" s="15" t="n">
        <x:v>0.8930555555555556</x:v>
      </x:c>
      <x:c r="G39" s="14" t="n">
        <x:v>2634500</x:v>
      </x:c>
      <x:c r="H39" s="14" t="n">
        <x:v>0</x:v>
      </x:c>
    </x:row>
    <x:row r="40" ht="25" customHeight="1">
      <x:c r="A40" s="2" t="str">
        <x:v>死亡装备不回收</x:v>
      </x:c>
      <x:c r="B40" s="2" t="str">
        <x:v>低熟练</x:v>
      </x:c>
      <x:c r="C40" s="15" t="n">
        <x:v>0.5110416666666666</x:v>
      </x:c>
      <x:c r="D40" s="15" t="n">
        <x:v>0.2640972222222222</x:v>
      </x:c>
      <x:c r="E40" s="15" t="n">
        <x:v>0.4420590733226385</x:v>
      </x:c>
      <x:c r="F40" s="15" t="n">
        <x:v>0.03611111111111111</x:v>
      </x:c>
      <x:c r="G40" s="14" t="n">
        <x:v>-209800</x:v>
      </x:c>
      <x:c r="H40" s="14" t="n">
        <x:v>0</x:v>
      </x:c>
    </x:row>
    <x:row r="41" ht="25" customHeight="1">
      <x:c r="A41" s="2" t="str">
        <x:v>死亡装备不回收</x:v>
      </x:c>
      <x:c r="B41" s="2" t="str">
        <x:v>中等</x:v>
      </x:c>
      <x:c r="C41" s="15" t="n">
        <x:v>0.8942013888888889</x:v>
      </x:c>
      <x:c r="D41" s="15" t="n">
        <x:v>0.04663194444444444</x:v>
      </x:c>
      <x:c r="E41" s="15" t="n">
        <x:v>0.5556324434570419</x:v>
      </x:c>
      <x:c r="F41" s="15" t="n">
        <x:v>0.3611111111111111</x:v>
      </x:c>
      <x:c r="G41" s="14" t="n">
        <x:v>684000</x:v>
      </x:c>
      <x:c r="H41" s="14" t="n">
        <x:v>0</x:v>
      </x:c>
    </x:row>
    <x:row r="42" ht="25" customHeight="1">
      <x:c r="A42" s="2" t="str">
        <x:v>死亡装备不回收</x:v>
      </x:c>
      <x:c r="B42" s="2" t="str">
        <x:v>熟练</x:v>
      </x:c>
      <x:c r="C42" s="15" t="n">
        <x:v>0.9973611111111111</x:v>
      </x:c>
      <x:c r="D42" s="15" t="n">
        <x:v>0.0011458333333333333</x:v>
      </x:c>
      <x:c r="E42" s="15" t="n">
        <x:v>0.6981263253032989</x:v>
      </x:c>
      <x:c r="F42" s="15" t="n">
        <x:v>0.8888888888888888</x:v>
      </x:c>
      <x:c r="G42" s="14" t="n">
        <x:v>1837000</x:v>
      </x:c>
      <x:c r="H42" s="14" t="n">
        <x:v>0</x:v>
      </x:c>
    </x:row>
    <x:row r="43" ht="25" customHeight="1">
      <x:c r="A43" s="2"/>
      <x:c r="B43" s="2"/>
      <x:c r="C43" s="2"/>
      <x:c r="D43" s="2"/>
      <x:c r="E43" s="2"/>
      <x:c r="F43" s="2"/>
      <x:c r="G43" s="2"/>
      <x:c r="H43" s="2"/>
    </x:row>
    <x:row r="44" ht="25" customHeight="1">
      <x:c r="A44" s="5" t="str">
        <x:v>估值变化不含建成设施。标准装与停局分母含全部行动机会；不是真实破产率。</x:v>
      </x:c>
      <x:c r="B44" s="2"/>
      <x:c r="C44" s="2"/>
      <x:c r="D44" s="2"/>
      <x:c r="E44" s="2"/>
      <x:c r="F44" s="2"/>
      <x:c r="G44" s="2"/>
      <x:c r="H44" s="2"/>
    </x:row>
    <x:row r="45" ht="25" customHeight="1">
      <x:c r="A45" s="2"/>
      <x:c r="B45" s="2"/>
      <x:c r="C45" s="2"/>
      <x:c r="D45" s="2"/>
      <x:c r="E45" s="2"/>
      <x:c r="F45" s="2"/>
      <x:c r="G45" s="2"/>
      <x:c r="H45" s="2"/>
    </x:row>
    <x:row r="46" ht="25" customHeight="1">
      <x:c r="A46" s="5" t="str">
        <x:v>来源：output/results.json；12个种子、每个世界180账户。全部为自设模拟。</x:v>
      </x:c>
      <x:c r="B46" s="2"/>
      <x:c r="C46" s="2"/>
      <x:c r="D46" s="2"/>
      <x:c r="E46" s="2"/>
      <x:c r="F46" s="2"/>
      <x:c r="G46" s="2"/>
      <x:c r="H46" s="2"/>
    </x:row>
    <x:row r="47" ht="25" customHeight="1">
      <x:c r="A47" s="2"/>
      <x:c r="B47" s="2"/>
      <x:c r="C47" s="2"/>
      <x:c r="D47" s="2"/>
      <x:c r="E47" s="2"/>
      <x:c r="F47" s="2"/>
      <x:c r="G47" s="2"/>
      <x:c r="H47" s="2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5" customHeight="1">
      <x:c r="A2" s="3" t="str">
        <x:v>实机校准记录</x:v>
      </x:c>
      <x:c r="B2" s="2"/>
      <x:c r="C2" s="2"/>
      <x:c r="D2" s="2"/>
      <x:c r="E2" s="2"/>
      <x:c r="F2" s="2"/>
      <x:c r="G2" s="2"/>
      <x:c r="H2" s="2"/>
      <x:c r="I2" s="2"/>
    </x:row>
    <x:row r="3" ht="25" customHeight="1">
      <x:c r="A3" s="4"/>
      <x:c r="B3" s="4"/>
      <x:c r="C3" s="4"/>
      <x:c r="D3" s="4"/>
      <x:c r="E3" s="4"/>
      <x:c r="F3" s="4"/>
      <x:c r="G3" s="4"/>
      <x:c r="H3" s="4"/>
      <x:c r="I3" s="4"/>
    </x:row>
    <x:row r="4" ht="25" customHeight="1">
      <x:c r="A4" s="5" t="str">
        <x:v>请连续记录，不只选赚钱局；第一批10局用于核对机制，不估计全体玩家行为。</x:v>
      </x:c>
      <x:c r="B4" s="2"/>
      <x:c r="C4" s="2"/>
      <x:c r="D4" s="2"/>
      <x:c r="E4" s="2"/>
      <x:c r="F4" s="2"/>
      <x:c r="G4" s="2"/>
      <x:c r="H4" s="2"/>
      <x:c r="I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42" customHeight="1">
      <x:c r="A6" s="17" t="str">
        <x:v>日期/版本</x:v>
      </x:c>
      <x:c r="B6" s="17" t="str">
        <x:v>地图/难度/组队</x:v>
      </x:c>
      <x:c r="C6" s="17" t="str">
        <x:v>主要目的</x:v>
      </x:c>
      <x:c r="D6" s="17" t="str">
        <x:v>实际出击/撤离</x:v>
      </x:c>
      <x:c r="E6" s="17" t="str">
        <x:v>枪甲补购（币）</x:v>
      </x:c>
      <x:c r="F6" s="17" t="str">
        <x:v>耗材支出（币）</x:v>
      </x:c>
      <x:c r="G6" s="17" t="str">
        <x:v>失败保留（币）</x:v>
      </x:c>
      <x:c r="H6" s="17" t="str">
        <x:v>新增带回（币）</x:v>
      </x:c>
      <x:c r="I6" s="17" t="str">
        <x:v>降装/未出击原因</x:v>
      </x:c>
    </x:row>
    <x:row r="7" ht="25" customHeight="1">
      <x:c r="A7" s="9"/>
      <x:c r="B7" s="9"/>
      <x:c r="C7" s="9"/>
      <x:c r="D7" s="9"/>
      <x:c r="E7" s="16"/>
      <x:c r="F7" s="16"/>
      <x:c r="G7" s="16"/>
      <x:c r="H7" s="16"/>
      <x:c r="I7" s="9"/>
    </x:row>
    <x:row r="8" ht="25" customHeight="1">
      <x:c r="A8" s="9"/>
      <x:c r="B8" s="9"/>
      <x:c r="C8" s="9"/>
      <x:c r="D8" s="9"/>
      <x:c r="E8" s="16"/>
      <x:c r="F8" s="16"/>
      <x:c r="G8" s="16"/>
      <x:c r="H8" s="16"/>
      <x:c r="I8" s="9"/>
    </x:row>
    <x:row r="9" ht="25" customHeight="1">
      <x:c r="A9" s="9"/>
      <x:c r="B9" s="9"/>
      <x:c r="C9" s="9"/>
      <x:c r="D9" s="9"/>
      <x:c r="E9" s="16"/>
      <x:c r="F9" s="16"/>
      <x:c r="G9" s="16"/>
      <x:c r="H9" s="16"/>
      <x:c r="I9" s="9"/>
    </x:row>
    <x:row r="10" ht="25" customHeight="1">
      <x:c r="A10" s="9"/>
      <x:c r="B10" s="9"/>
      <x:c r="C10" s="9"/>
      <x:c r="D10" s="9"/>
      <x:c r="E10" s="16"/>
      <x:c r="F10" s="16"/>
      <x:c r="G10" s="16"/>
      <x:c r="H10" s="16"/>
      <x:c r="I10" s="9"/>
    </x:row>
    <x:row r="11" ht="25" customHeight="1">
      <x:c r="A11" s="9"/>
      <x:c r="B11" s="9"/>
      <x:c r="C11" s="9"/>
      <x:c r="D11" s="9"/>
      <x:c r="E11" s="16"/>
      <x:c r="F11" s="16"/>
      <x:c r="G11" s="16"/>
      <x:c r="H11" s="16"/>
      <x:c r="I11" s="9"/>
    </x:row>
    <x:row r="12" ht="25" customHeight="1">
      <x:c r="A12" s="9"/>
      <x:c r="B12" s="9"/>
      <x:c r="C12" s="9"/>
      <x:c r="D12" s="9"/>
      <x:c r="E12" s="16"/>
      <x:c r="F12" s="16"/>
      <x:c r="G12" s="16"/>
      <x:c r="H12" s="16"/>
      <x:c r="I12" s="9"/>
    </x:row>
    <x:row r="13" ht="25" customHeight="1">
      <x:c r="A13" s="9"/>
      <x:c r="B13" s="9"/>
      <x:c r="C13" s="9"/>
      <x:c r="D13" s="9"/>
      <x:c r="E13" s="16"/>
      <x:c r="F13" s="16"/>
      <x:c r="G13" s="16"/>
      <x:c r="H13" s="16"/>
      <x:c r="I13" s="9"/>
    </x:row>
    <x:row r="14" ht="25" customHeight="1">
      <x:c r="A14" s="9"/>
      <x:c r="B14" s="9"/>
      <x:c r="C14" s="9"/>
      <x:c r="D14" s="9"/>
      <x:c r="E14" s="16"/>
      <x:c r="F14" s="16"/>
      <x:c r="G14" s="16"/>
      <x:c r="H14" s="16"/>
      <x:c r="I14" s="9"/>
    </x:row>
    <x:row r="15" ht="25" customHeight="1">
      <x:c r="A15" s="9"/>
      <x:c r="B15" s="9"/>
      <x:c r="C15" s="9"/>
      <x:c r="D15" s="9"/>
      <x:c r="E15" s="16"/>
      <x:c r="F15" s="16"/>
      <x:c r="G15" s="16"/>
      <x:c r="H15" s="16"/>
      <x:c r="I15" s="9"/>
    </x:row>
    <x:row r="16" ht="25" customHeight="1">
      <x:c r="A16" s="9"/>
      <x:c r="B16" s="9"/>
      <x:c r="C16" s="9"/>
      <x:c r="D16" s="9"/>
      <x:c r="E16" s="16"/>
      <x:c r="F16" s="16"/>
      <x:c r="G16" s="16"/>
      <x:c r="H16" s="16"/>
      <x:c r="I16" s="9"/>
    </x:row>
    <x:row r="17" ht="25" customHeight="1">
      <x:c r="A17" s="2"/>
      <x:c r="B17" s="2"/>
      <x:c r="C17" s="2"/>
      <x:c r="D17" s="2"/>
      <x:c r="E17" s="2"/>
      <x:c r="F17" s="2"/>
      <x:c r="G17" s="2"/>
      <x:c r="H17" s="2"/>
      <x:c r="I17" s="2"/>
    </x:row>
    <x:row r="18" ht="25" customHeight="1">
      <x:c r="A18" s="2"/>
      <x:c r="B18" s="2"/>
      <x:c r="C18" s="2"/>
      <x:c r="D18" s="2"/>
      <x:c r="E18" s="2"/>
      <x:c r="F18" s="2"/>
      <x:c r="G18" s="2"/>
      <x:c r="H18" s="2"/>
      <x:c r="I18" s="2"/>
    </x:row>
    <x:row r="19" ht="25" customHeight="1">
      <x:c r="A19" s="5" t="str">
        <x:v>另记录制造/活动来源、用时与实际消耗；未出售物资估值和净卖价分开。</x:v>
      </x:c>
      <x:c r="B19" s="2"/>
      <x:c r="C19" s="2"/>
      <x:c r="D19" s="2"/>
      <x:c r="E19" s="2"/>
      <x:c r="F19" s="2"/>
      <x:c r="G19" s="2"/>
      <x:c r="H19" s="2"/>
      <x:c r="I19" s="2"/>
    </x:row>
    <x:row r="20" ht="25" customHeight="1">
      <x:c r="A20" s="2"/>
      <x:c r="B20" s="2"/>
      <x:c r="C20" s="2"/>
      <x:c r="D20" s="2"/>
      <x:c r="E20" s="2"/>
      <x:c r="F20" s="2"/>
      <x:c r="G20" s="2"/>
      <x:c r="H20" s="2"/>
      <x:c r="I20" s="2"/>
    </x:row>
  </x:sheetData>
  <x:pageMargins left="0.7" right="0.7" top="0.75" bottom="0.75" header="0.3" footer="0.3"/>
</x:worksheet>
</file>