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666dacde5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价格观测" sheetId="1" r:id="Rfc84fe5caa434fd6"/>
    <x:sheet xmlns:r="http://schemas.openxmlformats.org/officeDocument/2006/relationships" name="资源流水" sheetId="2" r:id="R4e0c487e5cad44cb"/>
    <x:sheet xmlns:r="http://schemas.openxmlformats.org/officeDocument/2006/relationships" name="制造比较" sheetId="3" r:id="R830dfa8b11794341"/>
    <x:sheet xmlns:r="http://schemas.openxmlformats.org/officeDocument/2006/relationships" name="活动投放" sheetId="4" r:id="R1a58af4c18244ddf"/>
    <x:sheet xmlns:r="http://schemas.openxmlformats.org/officeDocument/2006/relationships" name="规则来源" sheetId="5" r:id="R8c8b4466a9df41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%"/>
    <x:numFmt numFmtId="202" formatCode="0%"/>
    <x:numFmt numFmtId="203" formatCode="#,##0.##"/>
  </x:numFmts>
  <x:fonts count="8">
    <x:font>
      <x:sz val="11"/>
      <x:name val="Carlito"/>
    </x:font>
    <x:font>
      <x:sz val="11"/>
      <x:color rgb="FF192E3E"/>
      <x:name val="Microsoft YaHei"/>
    </x:font>
    <x:font>
      <x:b/>
      <x:sz val="20"/>
      <x:color rgb="FFFFFFFF"/>
      <x:name val="Microsoft YaHei"/>
    </x:font>
    <x:font>
      <x:sz val="10"/>
      <x:color rgb="FF516571"/>
      <x:name val="Microsoft YaHei"/>
    </x:font>
    <x:font>
      <x:b/>
      <x:sz val="11"/>
      <x:color rgb="FFFFFFFF"/>
      <x:name val="Microsoft YaHei"/>
    </x:font>
    <x:font>
      <x:sz val="11"/>
      <x:color rgb="FF00804A"/>
      <x:name val="Microsoft YaHei"/>
    </x:font>
    <x:font>
      <x:sz val="11"/>
      <x:color rgb="FF0000FF"/>
      <x:name val="Microsoft YaHei"/>
    </x:font>
    <x:font>
      <x:sz val="9"/>
      <x:color rgb="FF00804A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192E3E"/>
      </x:patternFill>
    </x:fill>
    <x:fill>
      <x:patternFill patternType="solid">
        <x:fgColor rgb="FFEDF1F2"/>
      </x:patternFill>
    </x:fill>
    <x:fill>
      <x:patternFill patternType="solid">
        <x:fgColor rgb="FF356580"/>
      </x:patternFill>
    </x:fill>
    <x:fill>
      <x:patternFill patternType="solid">
        <x:fgColor rgb="FFFFF6D8"/>
      </x:patternFill>
    </x:fill>
    <x:fill>
      <x:patternFill patternType="solid">
        <x:fgColor rgb="FFE4ED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0" fontId="6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6" fillId="5" borderId="0" xfId="0" applyNumberFormat="1" applyFont="1" applyFill="1" applyBorder="1" applyAlignment="1">
      <x:alignment vertical="center" wrapText="1"/>
    </x:xf>
    <x:xf numFmtId="203" fontId="6" fillId="5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4e982579246c7" /><Relationship Type="http://schemas.openxmlformats.org/officeDocument/2006/relationships/theme" Target="/xl/theme/theme1.xml" Id="Ra372fa7551e6481a" /><Relationship Type="http://schemas.openxmlformats.org/officeDocument/2006/relationships/sharedStrings" Target="/xl/sharedStrings.xml" Id="R84e3b612a32f4807" /><Relationship Type="http://schemas.openxmlformats.org/officeDocument/2006/relationships/worksheet" Target="/xl/worksheets/sheet1.xml" Id="Rfc84fe5caa434fd6" /><Relationship Type="http://schemas.openxmlformats.org/officeDocument/2006/relationships/worksheet" Target="/xl/worksheets/sheet2.xml" Id="R4e0c487e5cad44cb" /><Relationship Type="http://schemas.openxmlformats.org/officeDocument/2006/relationships/worksheet" Target="/xl/worksheets/sheet3.xml" Id="R830dfa8b11794341" /><Relationship Type="http://schemas.openxmlformats.org/officeDocument/2006/relationships/worksheet" Target="/xl/worksheets/sheet4.xml" Id="R1a58af4c18244ddf" /><Relationship Type="http://schemas.openxmlformats.org/officeDocument/2006/relationships/worksheet" Target="/xl/worksheets/sheet5.xml" Id="R8c8b4466a9df41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65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6" hidden="0" customWidth="1"/>
  </x:cols>
  <x:sheetData>
    <x:row r="1" ht="24" customHeight="1">
      <x:c r="A1" s="5" t="str">
        <x:v>价格观测｜原始界面字段</x:v>
      </x:c>
      <x:c r="B1" s="5"/>
      <x:c r="C1" s="5"/>
      <x:c r="D1" s="5"/>
      <x:c r="E1" s="5"/>
      <x:c r="F1" s="5"/>
    </x:row>
    <x:row r="2" ht="24" customHeight="1">
      <x:c r="A2" s="5"/>
      <x:c r="B2" s="5"/>
      <x:c r="C2" s="5"/>
      <x:c r="D2" s="5"/>
      <x:c r="E2" s="5"/>
      <x:c r="F2" s="5"/>
    </x:row>
    <x:row r="3" ht="27" customHeight="1">
      <x:c r="A3" s="7" t="str">
        <x:v>绿色为客户端观测；黑色为派生公式。2026.10.06采集，均未成交。弹药跨轮次，不能解释为实时价差。</x:v>
      </x:c>
      <x:c r="B3" s="7"/>
      <x:c r="C3" s="7"/>
      <x:c r="D3" s="7"/>
      <x:c r="E3" s="7"/>
      <x:c r="F3" s="7"/>
    </x:row>
    <x:row r="4" ht="27" customHeight="1">
      <x:c r="A4" s="7"/>
      <x:c r="B4" s="7"/>
      <x:c r="C4" s="7"/>
      <x:c r="D4" s="7"/>
      <x:c r="E4" s="7"/>
      <x:c r="F4" s="7"/>
    </x:row>
    <x:row r="5" ht="27" customHeight="1">
      <x:c r="A5" s="3"/>
      <x:c r="B5" s="3"/>
      <x:c r="C5" s="3"/>
      <x:c r="D5" s="3"/>
      <x:c r="E5" s="3"/>
      <x:c r="F5" s="3"/>
    </x:row>
    <x:row r="6" ht="32" customHeight="1">
      <x:c r="A6" s="9" t="str">
        <x:v>物品</x:v>
      </x:c>
      <x:c r="B6" s="9" t="str">
        <x:v>详情价值（币）</x:v>
      </x:c>
      <x:c r="C6" s="9" t="str">
        <x:v>购买报价（币）</x:v>
      </x:c>
      <x:c r="D6" s="9" t="str">
        <x:v>差额（币）</x:v>
      </x:c>
      <x:c r="E6" s="9" t="str">
        <x:v>相对差额</x:v>
      </x:c>
      <x:c r="F6" s="9" t="str">
        <x:v>采集限制</x:v>
      </x:c>
    </x:row>
    <x:row r="7" ht="48" customHeight="1">
      <x:c r="A7" s="3" t="str">
        <x:v>M7</x:v>
      </x:c>
      <x:c r="B7" s="11" t="n">
        <x:v>220348</x:v>
      </x:c>
      <x:c r="C7" s="11" t="n">
        <x:v>224394</x:v>
      </x:c>
      <x:c r="D7" s="12" t="n">
        <x:f>C7-B7</x:f>
        <x:v>4046</x:v>
      </x:c>
      <x:c r="E7" s="13" t="n">
        <x:f>IF(B7=0,0,D7/B7)</x:f>
        <x:v>0.018361863960644074</x:v>
      </x:c>
      <x:c r="F7" s="3" t="str">
        <x:v>同轮跨界面对照；未成交</x:v>
      </x:c>
    </x:row>
    <x:row r="8" ht="48" customHeight="1">
      <x:c r="A8" s="3" t="str">
        <x:v>6.8×51mm FMJ</x:v>
      </x:c>
      <x:c r="B8" s="11" t="n">
        <x:v>1899</x:v>
      </x:c>
      <x:c r="C8" s="11" t="n">
        <x:v>1889</x:v>
      </x:c>
      <x:c r="D8" s="12" t="n">
        <x:f>C8-B8</x:f>
        <x:v>-10</x:v>
      </x:c>
      <x:c r="E8" s="13" t="n">
        <x:f>IF(B8=0,0,D8/B8)</x:f>
        <x:v>-0.0052659294365455505</x:v>
      </x:c>
      <x:c r="F8" s="3" t="str">
        <x:v>详情与报价不同采集轮次；未成交</x:v>
      </x:c>
    </x:row>
    <x:row r="9" ht="48" customHeight="1">
      <x:c r="A9" s="3" t="str">
        <x:v>6.8×51mm Hybrid</x:v>
      </x:c>
      <x:c r="B9" s="11" t="n">
        <x:v>4947</x:v>
      </x:c>
      <x:c r="C9" s="11" t="n">
        <x:v>5169</x:v>
      </x:c>
      <x:c r="D9" s="12" t="n">
        <x:f>C9-B9</x:f>
        <x:v>222</x:v>
      </x:c>
      <x:c r="E9" s="13" t="n">
        <x:f>IF(B9=0,0,D9/B9)</x:f>
        <x:v>0.04487568223165555</x:v>
      </x:c>
      <x:c r="F9" s="3" t="str">
        <x:v>详情与报价不同采集轮次；未成交</x:v>
      </x:c>
    </x:row>
    <x:row r="10" ht="27" customHeight="1">
      <x:c r="A10" s="3"/>
      <x:c r="B10" s="3"/>
      <x:c r="C10" s="3"/>
      <x:c r="D10" s="3"/>
      <x:c r="E10" s="3"/>
      <x:c r="F10" s="3"/>
    </x:row>
    <x:row r="11" ht="27" customHeight="1">
      <x:c r="A11" s="3"/>
      <x:c r="B11" s="3"/>
      <x:c r="C11" s="3"/>
      <x:c r="D11" s="3"/>
      <x:c r="E11" s="3"/>
      <x:c r="F11" s="3"/>
    </x:row>
    <x:row r="12" ht="27" customHeight="1">
      <x:c r="A12" s="14" t="str">
        <x:v>来源E11：作者截图观测。原表没有成交净价、购买数量和拍摄时刻，因此不估算实际交易税费。</x:v>
      </x:c>
      <x:c r="B12" s="14"/>
      <x:c r="C12" s="14"/>
      <x:c r="D12" s="14"/>
      <x:c r="E12" s="14"/>
      <x:c r="F12" s="14"/>
    </x:row>
    <x:row r="13" ht="27" customHeight="1">
      <x:c r="A13" s="14"/>
      <x:c r="B13" s="14"/>
      <x:c r="C13" s="14"/>
      <x:c r="D13" s="14"/>
      <x:c r="E13" s="14"/>
      <x:c r="F13" s="14"/>
    </x:row>
    <x:row r="14" ht="27" customHeight="1">
      <x:c r="A14" s="3"/>
      <x:c r="B14" s="3"/>
      <x:c r="C14" s="3"/>
      <x:c r="D14" s="3"/>
      <x:c r="E14" s="3"/>
      <x:c r="F14" s="3"/>
    </x:row>
    <x:row r="15" ht="27" customHeight="1">
      <x:c r="A15" s="14" t="str">
        <x:v>网页数据附页：https://jojo-jax.com/works/delta-force/firestorm-economy/data/</x:v>
      </x:c>
      <x:c r="B15" s="14"/>
      <x:c r="C15" s="14"/>
      <x:c r="D15" s="14"/>
      <x:c r="E15" s="14"/>
      <x:c r="F15" s="14"/>
    </x:row>
    <x:row r="16" ht="27" customHeight="1">
      <x:c r="A16" s="14"/>
      <x:c r="B16" s="14"/>
      <x:c r="C16" s="14"/>
      <x:c r="D16" s="14"/>
      <x:c r="E16" s="14"/>
      <x:c r="F16" s="14"/>
    </x:row>
    <x:row r="17" ht="27" customHeight="1">
      <x:c r="A17" s="3"/>
      <x:c r="B17" s="3"/>
      <x:c r="C17" s="3"/>
      <x:c r="D17" s="3"/>
      <x:c r="E17" s="3"/>
      <x:c r="F17" s="3"/>
    </x:row>
    <x:row r="18" ht="27" customHeight="1">
      <x:c r="A18" s="3"/>
      <x:c r="B18" s="3"/>
      <x:c r="C18" s="3"/>
      <x:c r="D18" s="3"/>
      <x:c r="E18" s="3"/>
      <x:c r="F18" s="3"/>
    </x:row>
    <x:row r="19" ht="27" customHeight="1">
      <x:c r="A19" s="3"/>
      <x:c r="B19" s="3"/>
      <x:c r="C19" s="3"/>
      <x:c r="D19" s="3"/>
      <x:c r="E19" s="3"/>
      <x:c r="F19" s="3"/>
    </x:row>
    <x:row r="20" ht="27" customHeight="1">
      <x:c r="A20" s="3"/>
      <x:c r="B20" s="3"/>
      <x:c r="C20" s="3"/>
      <x:c r="D20" s="3"/>
      <x:c r="E20" s="3"/>
      <x:c r="F20" s="3"/>
    </x:row>
  </x:sheetData>
  <x:mergeCells>
    <x:mergeCell ref="A1:F2"/>
    <x:mergeCell ref="A3:F4"/>
    <x:mergeCell ref="A12:F13"/>
    <x:mergeCell ref="A15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65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6" hidden="0" customWidth="1"/>
  </x:cols>
  <x:sheetData>
    <x:row r="1" ht="24" customHeight="1">
      <x:c r="A1" s="5" t="str">
        <x:v>资源流水｜新增、转移和回收</x:v>
      </x:c>
      <x:c r="B1" s="5"/>
      <x:c r="C1" s="5"/>
      <x:c r="D1" s="5"/>
      <x:c r="E1" s="5"/>
      <x:c r="F1" s="5"/>
      <x:c r="G1" s="5"/>
    </x:row>
    <x:row r="2" ht="24" customHeight="1">
      <x:c r="A2" s="5"/>
      <x:c r="B2" s="5"/>
      <x:c r="C2" s="5"/>
      <x:c r="D2" s="5"/>
      <x:c r="E2" s="5"/>
      <x:c r="F2" s="5"/>
      <x:c r="G2" s="5"/>
    </x:row>
    <x:row r="3" ht="27" customHeight="1">
      <x:c r="A3" s="7" t="str">
        <x:v>以下全部为自设演算，非真实游戏税率。币种：哈夫币；枪械单位：把；弹药单位：发。蓝色数字可修改。</x:v>
      </x:c>
      <x:c r="B3" s="7"/>
      <x:c r="C3" s="7"/>
      <x:c r="D3" s="7"/>
      <x:c r="E3" s="7"/>
      <x:c r="F3" s="7"/>
      <x:c r="G3" s="7"/>
    </x:row>
    <x:row r="4" ht="27" customHeight="1">
      <x:c r="A4" s="7"/>
      <x:c r="B4" s="7"/>
      <x:c r="C4" s="7"/>
      <x:c r="D4" s="7"/>
      <x:c r="E4" s="7"/>
      <x:c r="F4" s="7"/>
      <x:c r="G4" s="7"/>
    </x:row>
    <x:row r="5" ht="27" customHeight="1">
      <x:c r="A5" s="3"/>
      <x:c r="B5" s="3"/>
      <x:c r="C5" s="3"/>
      <x:c r="D5" s="3"/>
      <x:c r="E5" s="3"/>
      <x:c r="F5" s="3"/>
      <x:c r="G5" s="3"/>
    </x:row>
    <x:row r="6" ht="32" customHeight="1">
      <x:c r="A6" s="9" t="str">
        <x:v>输入</x:v>
      </x:c>
      <x:c r="B6" s="9" t="str">
        <x:v>数量</x:v>
      </x:c>
      <x:c r="C6" s="9" t="str">
        <x:v>单位</x:v>
      </x:c>
      <x:c r="D6" s="9" t="str">
        <x:v>性质</x:v>
      </x:c>
      <x:c r="E6" s="9" t="str">
        <x:v>记录边界</x:v>
      </x:c>
      <x:c r="F6" s="9" t="str">
        <x:v>备注</x:v>
      </x:c>
      <x:c r="G6" s="9" t="str"/>
    </x:row>
    <x:row r="7" ht="27" customHeight="1">
      <x:c r="A7" s="3" t="str">
        <x:v>系统奖励</x:v>
      </x:c>
      <x:c r="B7" s="17" t="n">
        <x:v>20000</x:v>
      </x:c>
      <x:c r="C7" s="3" t="str">
        <x:v>币</x:v>
      </x:c>
      <x:c r="D7" s="3" t="str">
        <x:v>假设</x:v>
      </x:c>
      <x:c r="E7" s="3"/>
      <x:c r="F7" s="3"/>
      <x:c r="G7" s="3"/>
    </x:row>
    <x:row r="8" ht="27" customHeight="1">
      <x:c r="A8" s="3" t="str">
        <x:v>玩家成交额</x:v>
      </x:c>
      <x:c r="B8" s="17" t="n">
        <x:v>12000</x:v>
      </x:c>
      <x:c r="C8" s="3" t="str">
        <x:v>币</x:v>
      </x:c>
      <x:c r="D8" s="3" t="str">
        <x:v>假设</x:v>
      </x:c>
      <x:c r="E8" s="3"/>
      <x:c r="F8" s="3"/>
      <x:c r="G8" s="3"/>
    </x:row>
    <x:row r="9" ht="27" customHeight="1">
      <x:c r="A9" s="3" t="str">
        <x:v>实际收取费用</x:v>
      </x:c>
      <x:c r="B9" s="17" t="n">
        <x:v>600</x:v>
      </x:c>
      <x:c r="C9" s="3" t="str">
        <x:v>币</x:v>
      </x:c>
      <x:c r="D9" s="3" t="str">
        <x:v>假设，不是游戏税率</x:v>
      </x:c>
      <x:c r="E9" s="3"/>
      <x:c r="F9" s="3"/>
      <x:c r="G9" s="3"/>
    </x:row>
    <x:row r="10" ht="27" customHeight="1">
      <x:c r="A10" s="3" t="str">
        <x:v>NPC收购一把枪</x:v>
      </x:c>
      <x:c r="B10" s="17" t="n">
        <x:v>4000</x:v>
      </x:c>
      <x:c r="C10" s="3" t="str">
        <x:v>币</x:v>
      </x:c>
      <x:c r="D10" s="3" t="str">
        <x:v>假设</x:v>
      </x:c>
      <x:c r="E10" s="3"/>
      <x:c r="F10" s="3"/>
      <x:c r="G10" s="3"/>
    </x:row>
    <x:row r="11" ht="27" customHeight="1">
      <x:c r="A11" s="3" t="str">
        <x:v>消耗弹药</x:v>
      </x:c>
      <x:c r="B11" s="17" t="n">
        <x:v>30</x:v>
      </x:c>
      <x:c r="C11" s="3" t="str">
        <x:v>发</x:v>
      </x:c>
      <x:c r="D11" s="3" t="str">
        <x:v>假设</x:v>
      </x:c>
      <x:c r="E11" s="3"/>
      <x:c r="F11" s="3"/>
      <x:c r="G11" s="3"/>
    </x:row>
    <x:row r="12" ht="27" customHeight="1">
      <x:c r="A12" s="3"/>
      <x:c r="B12" s="3"/>
      <x:c r="C12" s="3"/>
      <x:c r="D12" s="3"/>
      <x:c r="E12" s="3"/>
      <x:c r="F12" s="3"/>
      <x:c r="G12" s="3"/>
    </x:row>
    <x:row r="13" ht="27" customHeight="1">
      <x:c r="A13" s="3"/>
      <x:c r="B13" s="3"/>
      <x:c r="C13" s="3"/>
      <x:c r="D13" s="3"/>
      <x:c r="E13" s="3"/>
      <x:c r="F13" s="3"/>
      <x:c r="G13" s="3"/>
    </x:row>
    <x:row r="14" ht="32" customHeight="1">
      <x:c r="A14" s="9" t="str">
        <x:v>事件</x:v>
      </x:c>
      <x:c r="B14" s="9" t="str">
        <x:v>玩家A现金</x:v>
      </x:c>
      <x:c r="C14" s="9" t="str">
        <x:v>玩家B现金</x:v>
      </x:c>
      <x:c r="D14" s="9" t="str">
        <x:v>全服货币变化</x:v>
      </x:c>
      <x:c r="E14" s="9" t="str">
        <x:v>枪械数量变化</x:v>
      </x:c>
      <x:c r="F14" s="9" t="str">
        <x:v>弹药数量变化</x:v>
      </x:c>
      <x:c r="G14" s="9" t="str">
        <x:v>解释</x:v>
      </x:c>
    </x:row>
    <x:row r="15" ht="27" customHeight="1">
      <x:c r="A15" s="3" t="str">
        <x:v>系统奖励</x:v>
      </x:c>
      <x:c r="B15" s="12" t="n">
        <x:f>B7</x:f>
        <x:v>20000</x:v>
      </x:c>
      <x:c r="C15" s="12" t="n">
        <x:v>0</x:v>
      </x:c>
      <x:c r="D15" s="12" t="n">
        <x:f>SUM(B15:C15)</x:f>
        <x:v>20000</x:v>
      </x:c>
      <x:c r="E15" s="12" t="n">
        <x:v>0</x:v>
      </x:c>
      <x:c r="F15" s="12" t="n">
        <x:v>0</x:v>
      </x:c>
      <x:c r="G15" s="3" t="str">
        <x:v>系统发币</x:v>
      </x:c>
    </x:row>
    <x:row r="16" ht="27" customHeight="1">
      <x:c r="A16" s="3" t="str">
        <x:v>A售枪给B</x:v>
      </x:c>
      <x:c r="B16" s="12" t="n">
        <x:f>B8-B9</x:f>
        <x:v>11400</x:v>
      </x:c>
      <x:c r="C16" s="12" t="n">
        <x:f>-B8</x:f>
        <x:v>-12000</x:v>
      </x:c>
      <x:c r="D16" s="12" t="n">
        <x:f>SUM(B16:C16)</x:f>
        <x:v>-600</x:v>
      </x:c>
      <x:c r="E16" s="12" t="n">
        <x:v>0</x:v>
      </x:c>
      <x:c r="F16" s="12" t="n">
        <x:v>0</x:v>
      </x:c>
      <x:c r="G16" s="3" t="str">
        <x:v>所有权转移；费用回收</x:v>
      </x:c>
    </x:row>
    <x:row r="17" ht="27" customHeight="1">
      <x:c r="A17" s="3" t="str">
        <x:v>NPC收购一把枪</x:v>
      </x:c>
      <x:c r="B17" s="12" t="n">
        <x:f>B10</x:f>
        <x:v>4000</x:v>
      </x:c>
      <x:c r="C17" s="12" t="n">
        <x:v>0</x:v>
      </x:c>
      <x:c r="D17" s="12" t="n">
        <x:f>SUM(B17:C17)</x:f>
        <x:v>4000</x:v>
      </x:c>
      <x:c r="E17" s="12" t="n">
        <x:v>-1</x:v>
      </x:c>
      <x:c r="F17" s="12" t="n">
        <x:v>0</x:v>
      </x:c>
      <x:c r="G17" s="3" t="str">
        <x:v>发币；枪离开玩家系统</x:v>
      </x:c>
    </x:row>
    <x:row r="18" ht="27" customHeight="1">
      <x:c r="A18" s="3" t="str">
        <x:v>死亡枪被他人带出</x:v>
      </x:c>
      <x:c r="B18" s="12" t="n">
        <x:v>0</x:v>
      </x:c>
      <x:c r="C18" s="12" t="n">
        <x:v>0</x:v>
      </x:c>
      <x:c r="D18" s="12" t="n">
        <x:f>SUM(B18:C18)</x:f>
        <x:v>0</x:v>
      </x:c>
      <x:c r="E18" s="12" t="n">
        <x:v>0</x:v>
      </x:c>
      <x:c r="F18" s="12" t="n">
        <x:v>0</x:v>
      </x:c>
      <x:c r="G18" s="3" t="str">
        <x:v>玩家损失不等于全服销毁</x:v>
      </x:c>
    </x:row>
    <x:row r="19" ht="27" customHeight="1">
      <x:c r="A19" s="3" t="str">
        <x:v>射击消耗</x:v>
      </x:c>
      <x:c r="B19" s="12" t="n">
        <x:v>0</x:v>
      </x:c>
      <x:c r="C19" s="12" t="n">
        <x:v>0</x:v>
      </x:c>
      <x:c r="D19" s="12" t="n">
        <x:f>SUM(B19:C19)</x:f>
        <x:v>0</x:v>
      </x:c>
      <x:c r="E19" s="12" t="n">
        <x:v>0</x:v>
      </x:c>
      <x:c r="F19" s="12" t="n">
        <x:f>-B11</x:f>
        <x:v>-30</x:v>
      </x:c>
      <x:c r="G19" s="3" t="str">
        <x:v>实物消耗不再次扣现金</x:v>
      </x:c>
    </x:row>
    <x:row r="20" ht="27" customHeight="1">
      <x:c r="A20" s="3" t="str">
        <x:v>剩余枪无人带出</x:v>
      </x:c>
      <x:c r="B20" s="12" t="n">
        <x:v>0</x:v>
      </x:c>
      <x:c r="C20" s="12" t="n">
        <x:v>0</x:v>
      </x:c>
      <x:c r="D20" s="12" t="n">
        <x:f>SUM(B20:C20)</x:f>
        <x:v>0</x:v>
      </x:c>
      <x:c r="E20" s="12" t="n">
        <x:v>-1</x:v>
      </x:c>
      <x:c r="F20" s="12" t="n">
        <x:v>0</x:v>
      </x:c>
      <x:c r="G20" s="3" t="str">
        <x:v>最终销毁时计回收</x:v>
      </x:c>
    </x:row>
    <x:row r="21" ht="27" customHeight="1">
      <x:c r="A21" s="3"/>
      <x:c r="B21" s="12"/>
      <x:c r="C21" s="12"/>
      <x:c r="D21" s="12"/>
      <x:c r="E21" s="12"/>
      <x:c r="F21" s="12"/>
      <x:c r="G21" s="3"/>
    </x:row>
    <x:row r="22" ht="27" customHeight="1">
      <x:c r="A22" s="18" t="str">
        <x:v>累计净变化</x:v>
      </x:c>
      <x:c r="B22" s="19" t="n">
        <x:f>SUM(B15:B20)</x:f>
        <x:v>35400</x:v>
      </x:c>
      <x:c r="C22" s="19" t="n">
        <x:f>SUM(C15:C20)</x:f>
        <x:v>-12000</x:v>
      </x:c>
      <x:c r="D22" s="19" t="n">
        <x:f>SUM(D15:D20)</x:f>
        <x:v>23400</x:v>
      </x:c>
      <x:c r="E22" s="19" t="n">
        <x:f>SUM(E15:E20)</x:f>
        <x:v>-2</x:v>
      </x:c>
      <x:c r="F22" s="19" t="n">
        <x:f>SUM(F15:F20)</x:f>
        <x:v>-30</x:v>
      </x:c>
      <x:c r="G22" s="18"/>
    </x:row>
    <x:row r="23" ht="27" customHeight="1">
      <x:c r="A23" s="3"/>
      <x:c r="B23" s="3"/>
      <x:c r="C23" s="3"/>
      <x:c r="D23" s="3"/>
      <x:c r="E23" s="3"/>
      <x:c r="F23" s="3"/>
      <x:c r="G23" s="3"/>
    </x:row>
    <x:row r="24" ht="27" customHeight="1">
      <x:c r="A24" s="14" t="str">
        <x:v>费用口径检查：实际收费不得超过本例成交额；冻结或退回保证金不记永久回收。</x:v>
      </x:c>
      <x:c r="B24" s="14"/>
      <x:c r="C24" s="14"/>
      <x:c r="D24" s="14"/>
      <x:c r="E24" s="14"/>
      <x:c r="F24" s="14"/>
      <x:c r="G24" s="14"/>
    </x:row>
    <x:row r="25" ht="27" customHeight="1">
      <x:c r="A25" s="14"/>
      <x:c r="B25" s="14"/>
      <x:c r="C25" s="14"/>
      <x:c r="D25" s="14"/>
      <x:c r="E25" s="14"/>
      <x:c r="F25" s="14"/>
      <x:c r="G25" s="14"/>
    </x:row>
    <x:row r="26" ht="27" customHeight="1">
      <x:c r="A26" s="3"/>
      <x:c r="B26" s="3"/>
      <x:c r="C26" s="3"/>
      <x:c r="D26" s="3"/>
      <x:c r="E26" s="3"/>
      <x:c r="F26" s="3"/>
      <x:c r="G26" s="3"/>
    </x:row>
    <x:row r="27" ht="27" customHeight="1">
      <x:c r="A27" s="3" t="str">
        <x:v>输入检查</x:v>
      </x:c>
      <x:c r="B27" s="3" t="str">
        <x:f>IF(B9&gt;B8,"检查费用","通过")</x:f>
        <x:v>通过</x:v>
      </x:c>
      <x:c r="C27" s="3"/>
      <x:c r="D27" s="3"/>
      <x:c r="E27" s="3"/>
      <x:c r="F27" s="3"/>
      <x:c r="G27" s="3"/>
    </x:row>
    <x:row r="28" ht="27" customHeight="1">
      <x:c r="A28" s="3"/>
      <x:c r="B28" s="3"/>
      <x:c r="C28" s="3"/>
      <x:c r="D28" s="3"/>
      <x:c r="E28" s="3"/>
      <x:c r="F28" s="3"/>
      <x:c r="G28" s="3"/>
    </x:row>
    <x:row r="29" ht="27" customHeight="1">
      <x:c r="A29" s="14" t="str">
        <x:v>本表逐事件记录变化量，不把不同物品单位相加。若要连续库存，需补入各物品期初数量和每次实际归属。</x:v>
      </x:c>
      <x:c r="B29" s="14"/>
      <x:c r="C29" s="14"/>
      <x:c r="D29" s="14"/>
      <x:c r="E29" s="14"/>
      <x:c r="F29" s="14"/>
      <x:c r="G29" s="14"/>
    </x:row>
    <x:row r="30" ht="27" customHeight="1">
      <x:c r="A30" s="14"/>
      <x:c r="B30" s="14"/>
      <x:c r="C30" s="14"/>
      <x:c r="D30" s="14"/>
      <x:c r="E30" s="14"/>
      <x:c r="F30" s="14"/>
      <x:c r="G30" s="14"/>
    </x:row>
    <x:row r="31" ht="27" customHeight="1">
      <x:c r="A31" s="3"/>
      <x:c r="B31" s="3"/>
      <x:c r="C31" s="3"/>
      <x:c r="D31" s="3"/>
      <x:c r="E31" s="3"/>
      <x:c r="F31" s="3"/>
      <x:c r="G31" s="3"/>
    </x:row>
  </x:sheetData>
  <x:mergeCells>
    <x:mergeCell ref="A1:G2"/>
    <x:mergeCell ref="A3:G4"/>
    <x:mergeCell ref="A24:G25"/>
    <x:mergeCell ref="A29:G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565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35" hidden="0" customWidth="1"/>
  </x:cols>
  <x:sheetData>
    <x:row r="1" ht="24" customHeight="1">
      <x:c r="A1" s="5" t="str">
        <x:v>制造比较｜自用与机会成本</x:v>
      </x:c>
      <x:c r="B1" s="5"/>
      <x:c r="C1" s="5"/>
      <x:c r="D1" s="5"/>
      <x:c r="E1" s="5"/>
    </x:row>
    <x:row r="2" ht="24" customHeight="1">
      <x:c r="A2" s="5"/>
      <x:c r="B2" s="5"/>
      <x:c r="C2" s="5"/>
      <x:c r="D2" s="5"/>
      <x:c r="E2" s="5"/>
    </x:row>
    <x:row r="3" ht="27" customHeight="1">
      <x:c r="A3" s="7" t="str">
        <x:v>以下全部是假设；比较同一批次。材料为已持有可出售材料；成品仅采用自用替代购买口径。</x:v>
      </x:c>
      <x:c r="B3" s="7"/>
      <x:c r="C3" s="7"/>
      <x:c r="D3" s="7"/>
      <x:c r="E3" s="7"/>
    </x:row>
    <x:row r="4" ht="27" customHeight="1">
      <x:c r="A4" s="7"/>
      <x:c r="B4" s="7"/>
      <x:c r="C4" s="7"/>
      <x:c r="D4" s="7"/>
      <x:c r="E4" s="7"/>
    </x:row>
    <x:row r="5" ht="27" customHeight="1">
      <x:c r="A5" s="3"/>
      <x:c r="B5" s="3"/>
      <x:c r="C5" s="3"/>
      <x:c r="D5" s="3"/>
      <x:c r="E5" s="3"/>
    </x:row>
    <x:row r="6" ht="32" customHeight="1">
      <x:c r="A6" s="9" t="str">
        <x:v>输入/输出</x:v>
      </x:c>
      <x:c r="B6" s="9" t="str">
        <x:v>数值</x:v>
      </x:c>
      <x:c r="C6" s="9" t="str">
        <x:v>单位</x:v>
      </x:c>
      <x:c r="D6" s="9" t="str">
        <x:v>性质</x:v>
      </x:c>
      <x:c r="E6" s="9" t="str">
        <x:v>解释</x:v>
      </x:c>
    </x:row>
    <x:row r="7" ht="27" customHeight="1">
      <x:c r="A7" s="3" t="str">
        <x:v>材料可实现净值</x:v>
      </x:c>
      <x:c r="B7" s="23" t="n">
        <x:v>90000</x:v>
      </x:c>
      <x:c r="C7" s="3" t="str">
        <x:v>币/批</x:v>
      </x:c>
      <x:c r="D7" s="3" t="str">
        <x:v>自设输入</x:v>
      </x:c>
      <x:c r="E7" s="3" t="str">
        <x:v>放弃的净出售收入</x:v>
      </x:c>
    </x:row>
    <x:row r="8" ht="27" customHeight="1">
      <x:c r="A8" s="3" t="str">
        <x:v>直接费用</x:v>
      </x:c>
      <x:c r="B8" s="23" t="n">
        <x:v>10000</x:v>
      </x:c>
      <x:c r="C8" s="3" t="str">
        <x:v>币/批</x:v>
      </x:c>
      <x:c r="D8" s="3" t="str">
        <x:v>自设输入</x:v>
      </x:c>
      <x:c r="E8" s="3" t="str">
        <x:v>实际制作费用</x:v>
      </x:c>
    </x:row>
    <x:row r="9" ht="27" customHeight="1">
      <x:c r="A9" s="3" t="str">
        <x:v>成品替代购买成本</x:v>
      </x:c>
      <x:c r="B9" s="23" t="n">
        <x:v>150000</x:v>
      </x:c>
      <x:c r="C9" s="3" t="str">
        <x:v>币/批</x:v>
      </x:c>
      <x:c r="D9" s="3" t="str">
        <x:v>自设输入</x:v>
      </x:c>
      <x:c r="E9" s="3" t="str">
        <x:v>自用所避免的购买成本</x:v>
      </x:c>
    </x:row>
    <x:row r="10" ht="27" customHeight="1">
      <x:c r="A10" s="3" t="str">
        <x:v>产线占用</x:v>
      </x:c>
      <x:c r="B10" s="23" t="n">
        <x:v>4</x:v>
      </x:c>
      <x:c r="C10" s="3" t="str">
        <x:v>小时/批</x:v>
      </x:c>
      <x:c r="D10" s="3" t="str">
        <x:v>自设输入</x:v>
      </x:c>
      <x:c r="E10" s="3" t="str">
        <x:v>不等于玩家游玩时长</x:v>
      </x:c>
    </x:row>
    <x:row r="11" ht="27" customHeight="1">
      <x:c r="A11" s="3"/>
      <x:c r="B11" s="24"/>
      <x:c r="C11" s="3"/>
      <x:c r="D11" s="3"/>
      <x:c r="E11" s="3"/>
    </x:row>
    <x:row r="12" ht="27" customHeight="1">
      <x:c r="A12" s="3" t="str">
        <x:v>批次增值</x:v>
      </x:c>
      <x:c r="B12" s="24" t="n">
        <x:f>B9-B7-B8</x:f>
        <x:v>50000</x:v>
      </x:c>
      <x:c r="C12" s="3" t="str">
        <x:v>币/批</x:v>
      </x:c>
      <x:c r="D12" s="3"/>
      <x:c r="E12" s="3"/>
    </x:row>
    <x:row r="13" ht="27" customHeight="1">
      <x:c r="A13" s="3" t="str">
        <x:v>每产线小时增值</x:v>
      </x:c>
      <x:c r="B13" s="24" t="n">
        <x:f>IF(B10&gt;0,B12/B10,0)</x:f>
        <x:v>12500</x:v>
      </x:c>
      <x:c r="C13" s="3" t="str">
        <x:v>币/产线小时</x:v>
      </x:c>
      <x:c r="D13" s="3"/>
      <x:c r="E13" s="3"/>
    </x:row>
    <x:row r="14" ht="27" customHeight="1">
      <x:c r="A14" s="3" t="str">
        <x:v>输入检查</x:v>
      </x:c>
      <x:c r="B14" s="3" t="str">
        <x:f>IF(B10&gt;0,"通过","请输入正时长")</x:f>
        <x:v>通过</x:v>
      </x:c>
      <x:c r="C14" s="3"/>
      <x:c r="D14" s="3"/>
      <x:c r="E14" s="3"/>
    </x:row>
    <x:row r="15" ht="27" customHeight="1">
      <x:c r="A15" s="3"/>
      <x:c r="B15" s="3"/>
      <x:c r="C15" s="3"/>
      <x:c r="D15" s="3"/>
      <x:c r="E15" s="3"/>
    </x:row>
    <x:row r="16" ht="27" customHeight="1">
      <x:c r="A16" s="3"/>
      <x:c r="B16" s="3"/>
      <x:c r="C16" s="3"/>
      <x:c r="D16" s="3"/>
      <x:c r="E16" s="3"/>
    </x:row>
    <x:row r="17" ht="32" customHeight="1">
      <x:c r="A17" s="9" t="str">
        <x:v>成品价值系数</x:v>
      </x:c>
      <x:c r="B17" s="9" t="str">
        <x:v>成品价值</x:v>
      </x:c>
      <x:c r="C17" s="9" t="str">
        <x:v>批次增值</x:v>
      </x:c>
      <x:c r="D17" s="9" t="str">
        <x:v>每产线小时</x:v>
      </x:c>
      <x:c r="E17" s="9" t="str">
        <x:v>情景性质</x:v>
      </x:c>
    </x:row>
    <x:row r="18" ht="27" customHeight="1">
      <x:c r="A18" s="22" t="n">
        <x:v>0.8</x:v>
      </x:c>
      <x:c r="B18" s="12" t="n">
        <x:f>$B$9*A18</x:f>
        <x:v>120000</x:v>
      </x:c>
      <x:c r="C18" s="12" t="n">
        <x:f>B18-$B$7-$B$8</x:f>
        <x:v>20000</x:v>
      </x:c>
      <x:c r="D18" s="12" t="n">
        <x:f>IF($B$10&gt;0,C18/$B$10,0)</x:f>
        <x:v>5000</x:v>
      </x:c>
      <x:c r="E18" s="3" t="str">
        <x:v>价格敏感性假设</x:v>
      </x:c>
    </x:row>
    <x:row r="19" ht="27" customHeight="1">
      <x:c r="A19" s="22" t="n">
        <x:v>1</x:v>
      </x:c>
      <x:c r="B19" s="12" t="n">
        <x:f>$B$9*A19</x:f>
        <x:v>150000</x:v>
      </x:c>
      <x:c r="C19" s="12" t="n">
        <x:f>B19-$B$7-$B$8</x:f>
        <x:v>50000</x:v>
      </x:c>
      <x:c r="D19" s="12" t="n">
        <x:f>IF($B$10&gt;0,C19/$B$10,0)</x:f>
        <x:v>12500</x:v>
      </x:c>
      <x:c r="E19" s="3" t="str">
        <x:v>价格敏感性假设</x:v>
      </x:c>
    </x:row>
    <x:row r="20" ht="27" customHeight="1">
      <x:c r="A20" s="22" t="n">
        <x:v>1.2</x:v>
      </x:c>
      <x:c r="B20" s="12" t="n">
        <x:f>$B$9*A20</x:f>
        <x:v>180000</x:v>
      </x:c>
      <x:c r="C20" s="12" t="n">
        <x:f>B20-$B$7-$B$8</x:f>
        <x:v>80000</x:v>
      </x:c>
      <x:c r="D20" s="12" t="n">
        <x:f>IF($B$10&gt;0,C20/$B$10,0)</x:f>
        <x:v>20000</x:v>
      </x:c>
      <x:c r="E20" s="3" t="str">
        <x:v>价格敏感性假设</x:v>
      </x:c>
    </x:row>
    <x:row r="21" ht="27" customHeight="1">
      <x:c r="A21" s="3"/>
      <x:c r="B21" s="3"/>
      <x:c r="C21" s="3"/>
      <x:c r="D21" s="3"/>
      <x:c r="E21" s="3"/>
    </x:row>
    <x:row r="22" ht="27" customHeight="1">
      <x:c r="A22" s="3"/>
      <x:c r="B22" s="3"/>
      <x:c r="C22" s="3"/>
      <x:c r="D22" s="3"/>
      <x:c r="E22" s="3"/>
    </x:row>
    <x:row r="23" ht="27" customHeight="1">
      <x:c r="A23" s="14" t="str">
        <x:v>若临时补购材料，应使用实际买价；若成品出售，应将成品价值改为实际净卖价。不可把自用收益和出售收益相加。</x:v>
      </x:c>
      <x:c r="B23" s="14"/>
      <x:c r="C23" s="14"/>
      <x:c r="D23" s="14"/>
      <x:c r="E23" s="14"/>
    </x:row>
    <x:row r="24" ht="27" customHeight="1">
      <x:c r="A24" s="14"/>
      <x:c r="B24" s="14"/>
      <x:c r="C24" s="14"/>
      <x:c r="D24" s="14"/>
      <x:c r="E24" s="14"/>
    </x:row>
    <x:row r="25" ht="27" customHeight="1">
      <x:c r="A25" s="3"/>
      <x:c r="B25" s="3"/>
      <x:c r="C25" s="3"/>
      <x:c r="D25" s="3"/>
      <x:c r="E25" s="3"/>
    </x:row>
    <x:row r="26" ht="27" customHeight="1">
      <x:c r="A26" s="3"/>
      <x:c r="B26" s="3"/>
      <x:c r="C26" s="3"/>
      <x:c r="D26" s="3"/>
      <x:c r="E26" s="3"/>
    </x:row>
  </x:sheetData>
  <x:mergeCells>
    <x:mergeCell ref="A1:E2"/>
    <x:mergeCell ref="A3:E4"/>
    <x:mergeCell ref="A23:E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565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5" t="str">
        <x:v>活动投放｜漏斗预算与代币余额</x:v>
      </x:c>
      <x:c r="B1" s="5"/>
      <x:c r="C1" s="5"/>
      <x:c r="D1" s="5"/>
      <x:c r="E1" s="5"/>
      <x:c r="F1" s="5"/>
      <x:c r="G1" s="5"/>
      <x:c r="H1" s="5"/>
    </x:row>
    <x:row r="2" ht="24" customHeight="1">
      <x:c r="A2" s="5"/>
      <x:c r="B2" s="5"/>
      <x:c r="C2" s="5"/>
      <x:c r="D2" s="5"/>
      <x:c r="E2" s="5"/>
      <x:c r="F2" s="5"/>
      <x:c r="G2" s="5"/>
      <x:c r="H2" s="5"/>
    </x:row>
    <x:row r="3" ht="27" customHeight="1">
      <x:c r="A3" s="7" t="str">
        <x:v>全部为自设模型，非洲末臻选真实奖励。蓝色是输入，黑色是公式。完成率、领取率均为条件比例。</x:v>
      </x:c>
      <x:c r="B3" s="7"/>
      <x:c r="C3" s="7"/>
      <x:c r="D3" s="7"/>
      <x:c r="E3" s="7"/>
      <x:c r="F3" s="7"/>
      <x:c r="G3" s="7"/>
      <x:c r="H3" s="7"/>
    </x:row>
    <x:row r="4" ht="27" customHeight="1">
      <x:c r="A4" s="7"/>
      <x:c r="B4" s="7"/>
      <x:c r="C4" s="7"/>
      <x:c r="D4" s="7"/>
      <x:c r="E4" s="7"/>
      <x:c r="F4" s="7"/>
      <x:c r="G4" s="7"/>
      <x:c r="H4" s="7"/>
    </x:row>
    <x:row r="5" ht="27" customHeight="1">
      <x:c r="A5" s="3"/>
      <x:c r="B5" s="3"/>
      <x:c r="C5" s="3"/>
      <x:c r="D5" s="3"/>
      <x:c r="E5" s="3"/>
      <x:c r="F5" s="3"/>
      <x:c r="G5" s="3"/>
      <x:c r="H5" s="3"/>
    </x:row>
    <x:row r="6" ht="32" customHeight="1">
      <x:c r="A6" s="9" t="str">
        <x:v>参数</x:v>
      </x:c>
      <x:c r="B6" s="9" t="str">
        <x:v>数值</x:v>
      </x:c>
      <x:c r="C6" s="9" t="str">
        <x:v>单位</x:v>
      </x:c>
      <x:c r="D6" s="9" t="str">
        <x:v>参数</x:v>
      </x:c>
      <x:c r="E6" s="9" t="str">
        <x:v>数值</x:v>
      </x:c>
      <x:c r="F6" s="9" t="str">
        <x:v>单位</x:v>
      </x:c>
      <x:c r="G6" s="9" t="str">
        <x:v>性质</x:v>
      </x:c>
      <x:c r="H6" s="9" t="str"/>
    </x:row>
    <x:row r="7" ht="27" customHeight="1">
      <x:c r="A7" s="3" t="str">
        <x:v>合资格人数</x:v>
      </x:c>
      <x:c r="B7" s="16" t="n">
        <x:v>10000</x:v>
      </x:c>
      <x:c r="C7" s="3" t="str">
        <x:v>人</x:v>
      </x:c>
      <x:c r="D7" s="3" t="str">
        <x:v>预计领取人数</x:v>
      </x:c>
      <x:c r="E7" s="12" t="n">
        <x:f>B7*B8*B9*B10</x:f>
        <x:v>2700</x:v>
      </x:c>
      <x:c r="F7" s="3" t="str">
        <x:v>人</x:v>
      </x:c>
      <x:c r="G7" s="3"/>
      <x:c r="H7" s="3"/>
    </x:row>
    <x:row r="8" ht="27" customHeight="1">
      <x:c r="A8" s="3" t="str">
        <x:v>参与率</x:v>
      </x:c>
      <x:c r="B8" s="22" t="n">
        <x:v>0.6</x:v>
      </x:c>
      <x:c r="C8" s="3" t="str">
        <x:v>比例</x:v>
      </x:c>
      <x:c r="D8" s="3" t="str">
        <x:v>预计发币</x:v>
      </x:c>
      <x:c r="E8" s="12" t="n">
        <x:f>E7*B11</x:f>
        <x:v>162000000</x:v>
      </x:c>
      <x:c r="F8" s="3" t="str">
        <x:v>币</x:v>
      </x:c>
      <x:c r="G8" s="3"/>
      <x:c r="H8" s="3"/>
    </x:row>
    <x:row r="9" ht="27" customHeight="1">
      <x:c r="A9" s="3" t="str">
        <x:v>参与者完成率</x:v>
      </x:c>
      <x:c r="B9" s="22" t="n">
        <x:v>0.5</x:v>
      </x:c>
      <x:c r="C9" s="3" t="str">
        <x:v>条件比例</x:v>
      </x:c>
      <x:c r="D9" s="3" t="str">
        <x:v>发币上限</x:v>
      </x:c>
      <x:c r="E9" s="12" t="n">
        <x:f>B7*B11</x:f>
        <x:v>600000000</x:v>
      </x:c>
      <x:c r="F9" s="3" t="str">
        <x:v>币</x:v>
      </x:c>
      <x:c r="G9" s="3"/>
      <x:c r="H9" s="3"/>
    </x:row>
    <x:row r="10" ht="27" customHeight="1">
      <x:c r="A10" s="3" t="str">
        <x:v>完成者领取率</x:v>
      </x:c>
      <x:c r="B10" s="22" t="n">
        <x:v>0.9</x:v>
      </x:c>
      <x:c r="C10" s="3" t="str">
        <x:v>条件比例</x:v>
      </x:c>
      <x:c r="D10" s="3" t="str">
        <x:v>预计/上限</x:v>
      </x:c>
      <x:c r="E10" s="20" t="n">
        <x:f>IF(E9=0,0,E8/E9)</x:f>
        <x:v>0.27</x:v>
      </x:c>
      <x:c r="F10" s="3" t="str">
        <x:v>比例</x:v>
      </x:c>
      <x:c r="G10" s="3"/>
      <x:c r="H10" s="3"/>
    </x:row>
    <x:row r="11" ht="27" customHeight="1">
      <x:c r="A11" s="3" t="str">
        <x:v>每人一次奖励</x:v>
      </x:c>
      <x:c r="B11" s="16" t="n">
        <x:v>60000</x:v>
      </x:c>
      <x:c r="C11" s="3" t="str">
        <x:v>币</x:v>
      </x:c>
      <x:c r="D11" s="3" t="str">
        <x:v>比例检查</x:v>
      </x:c>
      <x:c r="E11" s="3" t="str">
        <x:f>IF(MIN(B8:B10)&lt;0,"比例越界",IF(MAX(B8:B10)&gt;1,"比例越界","通过"))</x:f>
        <x:v>通过</x:v>
      </x:c>
      <x:c r="F11" s="3"/>
      <x:c r="G11" s="3"/>
      <x:c r="H11" s="3"/>
    </x:row>
    <x:row r="12" ht="27" customHeight="1">
      <x:c r="A12" s="3"/>
      <x:c r="B12" s="3"/>
      <x:c r="C12" s="3"/>
      <x:c r="D12" s="3"/>
      <x:c r="E12" s="3"/>
      <x:c r="F12" s="3"/>
      <x:c r="G12" s="3"/>
      <x:c r="H12" s="3"/>
    </x:row>
    <x:row r="13" ht="27" customHeight="1">
      <x:c r="A13" s="3"/>
      <x:c r="B13" s="3"/>
      <x:c r="C13" s="3"/>
      <x:c r="D13" s="3"/>
      <x:c r="E13" s="3"/>
      <x:c r="F13" s="3"/>
      <x:c r="G13" s="3"/>
      <x:c r="H13" s="3"/>
    </x:row>
    <x:row r="14" ht="32" customHeight="1">
      <x:c r="A14" s="9" t="str">
        <x:v>代币模型输入</x:v>
      </x:c>
      <x:c r="B14" s="9" t="str">
        <x:v>数值</x:v>
      </x:c>
      <x:c r="C14" s="9" t="str">
        <x:v>单位</x:v>
      </x:c>
      <x:c r="D14" s="9" t="str">
        <x:v>解释</x:v>
      </x:c>
      <x:c r="E14" s="9" t="str"/>
      <x:c r="F14" s="9" t="str"/>
      <x:c r="G14" s="9" t="str"/>
      <x:c r="H14" s="9" t="str"/>
    </x:row>
    <x:row r="15" ht="27" customHeight="1">
      <x:c r="A15" s="3" t="str">
        <x:v>兑换单价</x:v>
      </x:c>
      <x:c r="B15" s="16" t="n">
        <x:v>100</x:v>
      </x:c>
      <x:c r="C15" s="3" t="str">
        <x:v>代币/份</x:v>
      </x:c>
      <x:c r="D15" s="3" t="str">
        <x:v>假设，每周最多1份</x:v>
      </x:c>
      <x:c r="E15" s="3"/>
      <x:c r="F15" s="3"/>
      <x:c r="G15" s="3"/>
      <x:c r="H15" s="3"/>
    </x:row>
    <x:row r="16" ht="27" customHeight="1">
      <x:c r="A16" s="3" t="str">
        <x:v>单周兑换上限</x:v>
      </x:c>
      <x:c r="B16" s="16" t="n">
        <x:v>1</x:v>
      </x:c>
      <x:c r="C16" s="3" t="str">
        <x:v>份/周</x:v>
      </x:c>
      <x:c r="D16" s="3" t="str">
        <x:v>假设</x:v>
      </x:c>
      <x:c r="E16" s="3"/>
      <x:c r="F16" s="3"/>
      <x:c r="G16" s="3"/>
      <x:c r="H16" s="3"/>
    </x:row>
    <x:row r="17" ht="27" customHeight="1">
      <x:c r="A17" s="3" t="str">
        <x:v>每券转换代币</x:v>
      </x:c>
      <x:c r="B17" s="16" t="n">
        <x:v>20</x:v>
      </x:c>
      <x:c r="C17" s="3" t="str">
        <x:v>代币/券</x:v>
      </x:c>
      <x:c r="D17" s="3" t="str">
        <x:v>假设，未对应官方兑换比例</x:v>
      </x:c>
      <x:c r="E17" s="3"/>
      <x:c r="F17" s="3"/>
      <x:c r="G17" s="3"/>
      <x:c r="H17" s="3"/>
    </x:row>
    <x:row r="18" ht="27" customHeight="1">
      <x:c r="A18" s="3" t="str">
        <x:v>单周转券上限</x:v>
      </x:c>
      <x:c r="B18" s="16" t="n">
        <x:v>2</x:v>
      </x:c>
      <x:c r="C18" s="3" t="str">
        <x:v>张/周</x:v>
      </x:c>
      <x:c r="D18" s="3" t="str">
        <x:v>假设，单种券</x:v>
      </x:c>
      <x:c r="E18" s="3"/>
      <x:c r="F18" s="3"/>
      <x:c r="G18" s="3"/>
      <x:c r="H18" s="3"/>
    </x:row>
    <x:row r="19" ht="27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9" t="str">
        <x:v>周次</x:v>
      </x:c>
      <x:c r="B20" s="9" t="str">
        <x:v>期初代币</x:v>
      </x:c>
      <x:c r="C20" s="9" t="str">
        <x:v>任务获得</x:v>
      </x:c>
      <x:c r="D20" s="9" t="str">
        <x:v>转换券数</x:v>
      </x:c>
      <x:c r="E20" s="9" t="str">
        <x:v>兑换份数</x:v>
      </x:c>
      <x:c r="F20" s="9" t="str">
        <x:v>期末代币</x:v>
      </x:c>
      <x:c r="G20" s="9" t="str">
        <x:v>当周发奖</x:v>
      </x:c>
      <x:c r="H20" s="9" t="str">
        <x:v>规则检查</x:v>
      </x:c>
    </x:row>
    <x:row r="21" ht="27" customHeight="1">
      <x:c r="A21" s="3" t="n">
        <x:v>1</x:v>
      </x:c>
      <x:c r="B21" s="16" t="n">
        <x:v>0</x:v>
      </x:c>
      <x:c r="C21" s="16" t="n">
        <x:v>120</x:v>
      </x:c>
      <x:c r="D21" s="16" t="n">
        <x:v>2</x:v>
      </x:c>
      <x:c r="E21" s="16" t="n">
        <x:v>1</x:v>
      </x:c>
      <x:c r="F21" s="3" t="n">
        <x:f>B21+C21+D21*$B$17-E21*$B$15</x:f>
        <x:v>60</x:v>
      </x:c>
      <x:c r="G21" s="3" t="n">
        <x:f>E21</x:f>
        <x:v>1</x:v>
      </x:c>
      <x:c r="H21" s="3" t="str">
        <x:f>IF(F21&lt;0,"余额不足",IF(E21&gt;$B$16,"兑换超限",IF(D21&gt;$B$18,"转券超限","通过")))</x:f>
        <x:v>通过</x:v>
      </x:c>
    </x:row>
    <x:row r="22" ht="27" customHeight="1">
      <x:c r="A22" s="3" t="n">
        <x:v>2</x:v>
      </x:c>
      <x:c r="B22" s="3" t="n">
        <x:f>F21</x:f>
        <x:v>60</x:v>
      </x:c>
      <x:c r="C22" s="16" t="n">
        <x:v>120</x:v>
      </x:c>
      <x:c r="D22" s="16" t="n">
        <x:v>0</x:v>
      </x:c>
      <x:c r="E22" s="16" t="n">
        <x:v>1</x:v>
      </x:c>
      <x:c r="F22" s="3" t="n">
        <x:f>B22+C22+D22*$B$17-E22*$B$15</x:f>
        <x:v>80</x:v>
      </x:c>
      <x:c r="G22" s="3" t="n">
        <x:f>E22</x:f>
        <x:v>1</x:v>
      </x:c>
      <x:c r="H22" s="3" t="str">
        <x:f>IF(F22&lt;0,"余额不足",IF(E22&gt;$B$16,"兑换超限",IF(D22&gt;$B$18,"转券超限","通过")))</x:f>
        <x:v>通过</x:v>
      </x:c>
    </x:row>
    <x:row r="23" ht="27" customHeight="1">
      <x:c r="A23" s="3" t="n">
        <x:v>3</x:v>
      </x:c>
      <x:c r="B23" s="3" t="n">
        <x:f>F22</x:f>
        <x:v>80</x:v>
      </x:c>
      <x:c r="C23" s="16" t="n">
        <x:v>100</x:v>
      </x:c>
      <x:c r="D23" s="16" t="n">
        <x:v>2</x:v>
      </x:c>
      <x:c r="E23" s="16" t="n">
        <x:v>1</x:v>
      </x:c>
      <x:c r="F23" s="3" t="n">
        <x:f>B23+C23+D23*$B$17-E23*$B$15</x:f>
        <x:v>120</x:v>
      </x:c>
      <x:c r="G23" s="3" t="n">
        <x:f>E23</x:f>
        <x:v>1</x:v>
      </x:c>
      <x:c r="H23" s="3" t="str">
        <x:f>IF(F23&lt;0,"余额不足",IF(E23&gt;$B$16,"兑换超限",IF(D23&gt;$B$18,"转券超限","通过")))</x:f>
        <x:v>通过</x:v>
      </x:c>
    </x:row>
    <x:row r="24" ht="27" customHeight="1">
      <x:c r="A24" s="3" t="n">
        <x:v>4</x:v>
      </x:c>
      <x:c r="B24" s="3" t="n">
        <x:f>F23</x:f>
        <x:v>120</x:v>
      </x:c>
      <x:c r="C24" s="16" t="n">
        <x:v>100</x:v>
      </x:c>
      <x:c r="D24" s="16" t="n">
        <x:v>0</x:v>
      </x:c>
      <x:c r="E24" s="16" t="n">
        <x:v>0</x:v>
      </x:c>
      <x:c r="F24" s="3" t="n">
        <x:f>B24+C24+D24*$B$17-E24*$B$15</x:f>
        <x:v>220</x:v>
      </x:c>
      <x:c r="G24" s="3" t="n">
        <x:f>E24</x:f>
        <x:v>0</x:v>
      </x:c>
      <x:c r="H24" s="3" t="str">
        <x:f>IF(F24&lt;0,"余额不足",IF(E24&gt;$B$16,"兑换超限",IF(D24&gt;$B$18,"转券超限","通过")))</x:f>
        <x:v>通过</x:v>
      </x:c>
    </x:row>
    <x:row r="25" ht="27" customHeight="1">
      <x:c r="A25" s="3"/>
      <x:c r="B25" s="3"/>
      <x:c r="C25" s="3"/>
      <x:c r="D25" s="3"/>
      <x:c r="E25" s="3"/>
      <x:c r="F25" s="3"/>
      <x:c r="G25" s="3"/>
      <x:c r="H25" s="3"/>
    </x:row>
    <x:row r="26" ht="27" customHeight="1">
      <x:c r="A26" s="3" t="str">
        <x:v>赛季失效量</x:v>
      </x:c>
      <x:c r="B26" s="3" t="n">
        <x:f>MAX(0,F24)</x:f>
        <x:v>220</x:v>
      </x:c>
      <x:c r="C26" s="3"/>
      <x:c r="D26" s="3"/>
      <x:c r="E26" s="3"/>
      <x:c r="F26" s="3"/>
      <x:c r="G26" s="3"/>
      <x:c r="H26" s="3"/>
    </x:row>
    <x:row r="27" ht="27" customHeight="1">
      <x:c r="A27" s="3" t="str">
        <x:v>失效后余额</x:v>
      </x:c>
      <x:c r="B27" s="3" t="n">
        <x:f>F24-B26</x:f>
        <x:v>0</x:v>
      </x:c>
      <x:c r="C27" s="3"/>
      <x:c r="D27" s="3"/>
      <x:c r="E27" s="3"/>
      <x:c r="F27" s="3"/>
      <x:c r="G27" s="3"/>
      <x:c r="H27" s="3"/>
    </x:row>
    <x:row r="28" ht="27" customHeight="1">
      <x:c r="A28" s="3"/>
      <x:c r="B28" s="3"/>
      <x:c r="C28" s="3"/>
      <x:c r="D28" s="3"/>
      <x:c r="E28" s="3"/>
      <x:c r="F28" s="3"/>
      <x:c r="G28" s="3"/>
      <x:c r="H28" s="3"/>
    </x:row>
    <x:row r="29" ht="27" customHeight="1">
      <x:c r="A29" s="14" t="str">
        <x:v>期末=期初+任务获得+转换券数×每券代币−兑换份数×单价。兑换结果是实物份数，不能当成新增哈夫币。</x:v>
      </x:c>
      <x:c r="B29" s="14"/>
      <x:c r="C29" s="14"/>
      <x:c r="D29" s="14"/>
      <x:c r="E29" s="14"/>
      <x:c r="F29" s="14"/>
      <x:c r="G29" s="14"/>
      <x:c r="H29" s="14"/>
    </x:row>
    <x:row r="30" ht="27" customHeight="1">
      <x:c r="A30" s="14"/>
      <x:c r="B30" s="14"/>
      <x:c r="C30" s="14"/>
      <x:c r="D30" s="14"/>
      <x:c r="E30" s="14"/>
      <x:c r="F30" s="14"/>
      <x:c r="G30" s="14"/>
      <x:c r="H30" s="14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</x:row>
    <x:row r="32" ht="27" customHeight="1">
      <x:c r="A32" s="14" t="str">
        <x:v>校准时还需检查整数、非负、库存够扣，以及任务/领取/兑换各自窗口。表内提示不能代替服务器校验。</x:v>
      </x:c>
      <x:c r="B32" s="14"/>
      <x:c r="C32" s="14"/>
      <x:c r="D32" s="14"/>
      <x:c r="E32" s="14"/>
      <x:c r="F32" s="14"/>
      <x:c r="G32" s="14"/>
      <x:c r="H32" s="14"/>
    </x:row>
    <x:row r="33" ht="27" customHeight="1">
      <x:c r="A33" s="14"/>
      <x:c r="B33" s="14"/>
      <x:c r="C33" s="14"/>
      <x:c r="D33" s="14"/>
      <x:c r="E33" s="14"/>
      <x:c r="F33" s="14"/>
      <x:c r="G33" s="14"/>
      <x:c r="H33" s="14"/>
    </x:row>
    <x:row r="34" ht="27" customHeight="1">
      <x:c r="A34" s="3"/>
      <x:c r="B34" s="3"/>
      <x:c r="C34" s="3"/>
      <x:c r="D34" s="3"/>
      <x:c r="E34" s="3"/>
      <x:c r="F34" s="3"/>
      <x:c r="G34" s="3"/>
      <x:c r="H34" s="3"/>
    </x:row>
    <x:row r="35" ht="27" customHeight="1">
      <x:c r="A35" s="14" t="str">
        <x:v>当前规则依据E04：周末任务、代币跨周保留、周兑换限额和季末失效。这里仅验证这类结构，数值全为假设。</x:v>
      </x:c>
      <x:c r="B35" s="14"/>
      <x:c r="C35" s="14"/>
      <x:c r="D35" s="14"/>
      <x:c r="E35" s="14"/>
      <x:c r="F35" s="14"/>
      <x:c r="G35" s="14"/>
      <x:c r="H35" s="14"/>
    </x:row>
    <x:row r="36" ht="27" customHeight="1">
      <x:c r="A36" s="14"/>
      <x:c r="B36" s="14"/>
      <x:c r="C36" s="14"/>
      <x:c r="D36" s="14"/>
      <x:c r="E36" s="14"/>
      <x:c r="F36" s="14"/>
      <x:c r="G36" s="14"/>
      <x:c r="H36" s="14"/>
    </x:row>
    <x:row r="37" ht="27" customHeight="1">
      <x:c r="A37" s="3"/>
      <x:c r="B37" s="3"/>
      <x:c r="C37" s="3"/>
      <x:c r="D37" s="3"/>
      <x:c r="E37" s="3"/>
      <x:c r="F37" s="3"/>
      <x:c r="G37" s="3"/>
      <x:c r="H37" s="3"/>
    </x:row>
  </x:sheetData>
  <x:mergeCells>
    <x:mergeCell ref="A1:H2"/>
    <x:mergeCell ref="A3:H4"/>
    <x:mergeCell ref="A29:H30"/>
    <x:mergeCell ref="A32:H33"/>
    <x:mergeCell ref="A35:H3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565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7" hidden="0" customWidth="1"/>
    <x:col min="3" max="3" width="37" hidden="0" customWidth="1"/>
    <x:col min="4" max="4" width="37" hidden="0" customWidth="1"/>
    <x:col min="5" max="5" width="37" hidden="0" customWidth="1"/>
    <x:col min="6" max="6" width="37" hidden="0" customWidth="1"/>
  </x:cols>
  <x:sheetData>
    <x:row r="1" ht="24" customHeight="1">
      <x:c r="A1" s="5" t="str">
        <x:v>规则来源｜事实与假设分开保存</x:v>
      </x:c>
      <x:c r="B1" s="5"/>
      <x:c r="C1" s="5"/>
      <x:c r="D1" s="5"/>
      <x:c r="E1" s="5"/>
      <x:c r="F1" s="5"/>
    </x:row>
    <x:row r="2" ht="24" customHeight="1">
      <x:c r="A2" s="5"/>
      <x:c r="B2" s="5"/>
      <x:c r="C2" s="5"/>
      <x:c r="D2" s="5"/>
      <x:c r="E2" s="5"/>
      <x:c r="F2" s="5"/>
    </x:row>
    <x:row r="3" ht="27" customHeight="1">
      <x:c r="A3" s="7" t="str">
        <x:v>核查截至2026.10.17。历史说明只用于规则结构和演化案例；不自动沿用旧参数。</x:v>
      </x:c>
      <x:c r="B3" s="7"/>
      <x:c r="C3" s="7"/>
      <x:c r="D3" s="7"/>
      <x:c r="E3" s="7"/>
      <x:c r="F3" s="7"/>
    </x:row>
    <x:row r="4" ht="27" customHeight="1">
      <x:c r="A4" s="7"/>
      <x:c r="B4" s="7"/>
      <x:c r="C4" s="7"/>
      <x:c r="D4" s="7"/>
      <x:c r="E4" s="7"/>
      <x:c r="F4" s="7"/>
    </x:row>
    <x:row r="5" ht="27" customHeight="1">
      <x:c r="A5" s="3"/>
      <x:c r="B5" s="3"/>
      <x:c r="C5" s="3"/>
      <x:c r="D5" s="3"/>
      <x:c r="E5" s="3"/>
      <x:c r="F5" s="3"/>
    </x:row>
    <x:row r="6" ht="32" customHeight="1">
      <x:c r="A6" s="9" t="str">
        <x:v>ID / 日期</x:v>
      </x:c>
      <x:c r="B6" s="9" t="str">
        <x:v>资料标题</x:v>
      </x:c>
      <x:c r="C6" s="9" t="str">
        <x:v>证据性质</x:v>
      </x:c>
      <x:c r="D6" s="9" t="str">
        <x:v>支持内容</x:v>
      </x:c>
      <x:c r="E6" s="9" t="str">
        <x:v>使用边界</x:v>
      </x:c>
      <x:c r="F6" s="9" t="str">
        <x:v>来源链接</x:v>
      </x:c>
    </x:row>
    <x:row r="7" ht="90" customHeight="1">
      <x:c r="A7" s="3" t="str">
        <x:v>E01 / 2024-06-25</x:v>
      </x:c>
      <x:c r="B7" s="3" t="str">
        <x:v>入门攻略：基础配装</x:v>
      </x:c>
      <x:c r="C7" s="3" t="str">
        <x:v>官方历史机制说明</x:v>
      </x:c>
      <x:c r="D7" s="3" t="str">
        <x:v>军需处购买、装备与消耗品分类、安全箱保护及容量作用。</x:v>
      </x:c>
      <x:c r="E7" s="3" t="str">
        <x:v>测试阶段资料；只用于基础结构，不沿用具体物品准入或数值。</x:v>
      </x:c>
      <x:c r="F7" s="25" t="str">
        <x:v>https://www.taptap.cn/moment/554414316976081024</x:v>
      </x:c>
    </x:row>
    <x:row r="8" ht="90" customHeight="1">
      <x:c r="A8" s="3" t="str">
        <x:v>E02 / 2024-06-29</x:v>
      </x:c>
      <x:c r="B8" s="3" t="str">
        <x:v>入门攻略：系统介绍—特勤处</x:v>
      </x:c>
      <x:c r="C8" s="3" t="str">
        <x:v>官方历史机制说明</x:v>
      </x:c>
      <x:c r="D8" s="3" t="str">
        <x:v>材料提交升级、弹药/药品/防具/配件制造、储存与交易能力。</x:v>
      </x:c>
      <x:c r="E8" s="3" t="str">
        <x:v>不宣称列全2026年设施；具体配方、等级和产能待当前客户端校准。</x:v>
      </x:c>
      <x:c r="F8" s="25" t="str">
        <x:v>https://www.taptap.cn/moment/555864320991300957</x:v>
      </x:c>
    </x:row>
    <x:row r="9" ht="90" customHeight="1">
      <x:c r="A9" s="3" t="str">
        <x:v>E03 / 2025-09-11</x:v>
      </x:c>
      <x:c r="B9" s="3" t="str">
        <x:v>烈火冲天新赛季即将开启</x:v>
      </x:c>
      <x:c r="C9" s="3" t="str">
        <x:v>官方历史调整</x:v>
      </x:c>
      <x:c r="D9" s="3" t="str">
        <x:v>绝密地图投放、门票与准入联调；新增特种券及地图难度关联。</x:v>
      </x:c>
      <x:c r="E9" s="3" t="str">
        <x:v>历史案例，旧门槛不作为当前规则；券与难度的当前详细映射未采全。</x:v>
      </x:c>
      <x:c r="F9" s="25" t="str">
        <x:v>https://df.qq.com/cp/a20240906main/newsdetail.html?id=11829496586981425697</x:v>
      </x:c>
    </x:row>
    <x:row r="10" ht="90" customHeight="1">
      <x:c r="A10" s="3" t="str">
        <x:v>E04 / 2026-09-02</x:v>
      </x:c>
      <x:c r="B10" s="3" t="str">
        <x:v>9月4日更新公告：群星赛季</x:v>
      </x:c>
      <x:c r="C10" s="3" t="str">
        <x:v>国服官方公告及长图</x:v>
      </x:c>
      <x:c r="D10" s="3" t="str">
        <x:v>洲末臻选、军火库、通行证、物流、任务和外观相关机制。</x:v>
      </x:c>
      <x:c r="E10" s="3" t="str">
        <x:v>已核原公告图；核查日至10月17日，不等于完整客户端配置导出。未逐级拆出免费/付费奖励线。</x:v>
      </x:c>
      <x:c r="F10" s="25" t="str">
        <x:v>https://df.qq.com/cp/a20240906main/newsdetail.html?id=2174838248350224322</x:v>
      </x:c>
    </x:row>
    <x:row r="11" ht="90" customHeight="1">
      <x:c r="A11" s="3" t="str">
        <x:v>E05 / 2026-09-04</x:v>
      </x:c>
      <x:c r="B11" s="3" t="str">
        <x:v>群星赛季正式开启</x:v>
      </x:c>
      <x:c r="C11" s="3" t="str">
        <x:v>国服官方说明</x:v>
      </x:c>
      <x:c r="D11" s="3" t="str">
        <x:v>长弓新区域与玩法，航天拉闸调整、收藏品投放。</x:v>
      </x:c>
      <x:c r="E11" s="3" t="str">
        <x:v>解释路线与资源关系，未据此推断撤离率或收益改善幅度。</x:v>
      </x:c>
      <x:c r="F11" s="25" t="str">
        <x:v>https://df.qq.com/cp/a20240906main/newsdetail.html?id=9650576787262514590</x:v>
      </x:c>
    </x:row>
    <x:row r="12" ht="90" customHeight="1">
      <x:c r="A12" s="3" t="str">
        <x:v>E06 / 2026-04-30</x:v>
      </x:c>
      <x:c r="B12" s="3" t="str">
        <x:v>猛攻，就在今天！猛攻节活动福利全面上线</x:v>
      </x:c>
      <x:c r="C12" s="3" t="str">
        <x:v>官方历史活动</x:v>
      </x:c>
      <x:c r="D12" s="3" t="str">
        <x:v>定制行动每日2许可、最多14定制券；身份牌兑换；大红砖与独立物资挑战。</x:v>
      </x:c>
      <x:c r="E12" s="3" t="str">
        <x:v>活动已结束；不得将14次限制误解成整个活动每天无限累积。</x:v>
      </x:c>
      <x:c r="F12" s="25" t="str">
        <x:v>https://df.qq.com/cp/a20240906main/newsdetail.html?id=3638714312318266733</x:v>
      </x:c>
    </x:row>
    <x:row r="13" ht="90" customHeight="1">
      <x:c r="A13" s="3" t="str">
        <x:v>E07 / 2025-09-25</x:v>
      </x:c>
      <x:c r="B13" s="3" t="str">
        <x:v>赛季任务短周期补偿公告</x:v>
      </x:c>
      <x:c r="C13" s="3" t="str">
        <x:v>官方历史调整</x:v>
      </x:c>
      <x:c r="D13" s="3" t="str">
        <x:v>按阶段提供5/10/15天及完成后的20天3×3体验卡，并提供启动装备券。</x:v>
      </x:c>
      <x:c r="E13" s="3" t="str">
        <x:v>历史补偿案例，不能当成每赛季固定发放。</x:v>
      </x:c>
      <x:c r="F13" s="25" t="str">
        <x:v>https://www.taptap.cn/moment/720303141043570524</x:v>
      </x:c>
    </x:row>
    <x:row r="14" ht="90" customHeight="1">
      <x:c r="A14" s="3" t="str">
        <x:v>E08 / 2026-01-24</x:v>
      </x:c>
      <x:c r="B14" s="3" t="str">
        <x:v>蝶变时刻新赛季即将开启</x:v>
      </x:c>
      <x:c r="C14" s="3" t="str">
        <x:v>官方历史调整</x:v>
      </x:c>
      <x:c r="D14" s="3" t="str">
        <x:v>维修扣耐久上限机制调整；赤枭巡猎将门票、玩法身份与长期奖励结合。</x:v>
      </x:c>
      <x:c r="E14" s="3" t="str">
        <x:v>不将门票与维修旧参数直接用于当前公式；只说明这类控制点确实存在。</x:v>
      </x:c>
      <x:c r="F14" s="25" t="str">
        <x:v>https://df.qq.com/cp/a20240906main/newsdetail.html?id=8002516416779841400</x:v>
      </x:c>
    </x:row>
    <x:row r="15" ht="90" customHeight="1">
      <x:c r="A15" s="3" t="str">
        <x:v>E09 / 2024-07-16</x:v>
      </x:c>
      <x:c r="B15" s="3" t="str">
        <x:v>7月16日更新公告：特勤处制造时间优化</x:v>
      </x:c>
      <x:c r="C15" s="3" t="str">
        <x:v>官方测试阶段调整</x:v>
      </x:c>
      <x:c r="D15" s="3" t="str">
        <x:v>调整制造时长和部分材料的可交易性。</x:v>
      </x:c>
      <x:c r="E15" s="3" t="str">
        <x:v>测试期历史案例，不断言当时两种材料今天仍然不可交易。</x:v>
      </x:c>
      <x:c r="F15" s="25" t="str">
        <x:v>https://df.qq.com/cp/a20240906main/newsdetail.html?id=6372589706563817366</x:v>
      </x:c>
    </x:row>
    <x:row r="16" ht="90" customHeight="1">
      <x:c r="A16" s="3" t="str">
        <x:v>E10 / 2026-06-19</x:v>
      </x:c>
      <x:c r="B16" s="3" t="str">
        <x:v>手把手带你认识交易行</x:v>
      </x:c>
      <x:c r="C16" s="3" t="str">
        <x:v>官方署名转载（B）</x:v>
      </x:c>
      <x:c r="D16" s="3" t="str">
        <x:v>买入绑定、可交易类别、动态报价、耐久分类、出售与费用。</x:v>
      </x:c>
      <x:c r="E16" s="3" t="str">
        <x:v>未取得公众号原链；不填精确费率，不把冻结保证金一律算销毁。</x:v>
      </x:c>
      <x:c r="F16" s="25" t="str">
        <x:v>https://news.17173.com/content/06192026/081800006.shtml</x:v>
      </x:c>
    </x:row>
    <x:row r="17" ht="90" customHeight="1">
      <x:c r="A17" s="3" t="str">
        <x:v>E11 / 2026-10-06</x:v>
      </x:c>
      <x:c r="B17" s="3" t="str">
        <x:v>作者M7与6.8毫米弹药价格截图</x:v>
      </x:c>
      <x:c r="C17" s="3" t="str">
        <x:v>客户端截图观测（A）</x:v>
      </x:c>
      <x:c r="D17" s="3" t="str">
        <x:v>M7详情220348/报价224394；FMJ1899/1889；Hybrid4947/5169。</x:v>
      </x:c>
      <x:c r="E17" s="3" t="str">
        <x:v>全部未成交；弹药跨采集轮次，拍摄时刻与客户端版本号未记录；不代表现价。</x:v>
      </x:c>
      <x:c r="F17" s="25" t="str">
        <x:v>https://jojo-jax.com/works/delta-force/firestorm/data-model/</x:v>
      </x:c>
    </x:row>
    <x:row r="18" ht="90" customHeight="1">
      <x:c r="A18" s="3" t="str">
        <x:v>E12 / 未记录</x:v>
      </x:c>
      <x:c r="B18" s="3" t="str">
        <x:v>作者绝密航天游玩记录</x:v>
      </x:c>
      <x:c r="C18" s="3" t="str">
        <x:v>个人体验（D）</x:v>
      </x:c>
      <x:c r="D18" s="3" t="str">
        <x:v>偏好接战和双主武器，通过混合携弹与制造/通行证补给控制消耗。</x:v>
      </x:c>
      <x:c r="E18" s="3" t="str">
        <x:v>单人自述，采集日未记录；不推定人口比例或因果效果。</x:v>
      </x:c>
      <x:c r="F18" s="25" t="str">
        <x:v>作者脱敏自述</x:v>
      </x:c>
    </x:row>
    <x:row r="19" ht="90" customHeight="1">
      <x:c r="A19" s="3" t="str">
        <x:v>E13 / 2025-12-24</x:v>
      </x:c>
      <x:c r="B19" s="3" t="str">
        <x:v>关于三角洲行动禁止私下交易的公告</x:v>
      </x:c>
      <x:c r="C19" s="3" t="str">
        <x:v>国服官方治理公告</x:v>
      </x:c>
      <x:c r="D19" s="3" t="str">
        <x:v>官方将私下交易与账号资产安全纳入治理。</x:v>
      </x:c>
      <x:c r="E19" s="3" t="str">
        <x:v>只支持治理边界，不由封禁公告推算异常产出规模。</x:v>
      </x:c>
      <x:c r="F19" s="25" t="str">
        <x:v>https://df.qq.com/cp/a20240906main/newsdetail.html?id=13717093900449449372</x:v>
      </x:c>
    </x:row>
    <x:row r="20" ht="90" customHeight="1">
      <x:c r="A20" s="3" t="str">
        <x:v>E14 / 2026-10-09</x:v>
      </x:c>
      <x:c r="B20" s="3" t="str">
        <x:v>10月10日更新公告：极星守望即将上线</x:v>
      </x:c>
      <x:c r="C20" s="3" t="str">
        <x:v>国服官方公告</x:v>
      </x:c>
      <x:c r="D20" s="3" t="str">
        <x:v>特定身份入口、工卡购买与恢复次数等规则。</x:v>
      </x:c>
      <x:c r="E20" s="3" t="str">
        <x:v>本文仅把准入次数作为建模字段，不推定新玩法的长期经济效果。</x:v>
      </x:c>
      <x:c r="F20" s="25" t="str">
        <x:v>https://df.qq.com/cp/a20240906main/newsdetail.html?id=7231585209390316729</x:v>
      </x:c>
    </x:row>
    <x:row r="21" ht="27" customHeight="1">
      <x:c r="A21" s="3"/>
      <x:c r="B21" s="3"/>
      <x:c r="C21" s="3"/>
      <x:c r="D21" s="3"/>
      <x:c r="E21" s="3"/>
      <x:c r="F21" s="3"/>
    </x:row>
    <x:row r="22" ht="27" customHeight="1">
      <x:c r="A22" s="14" t="str">
        <x:v>网页、图表和Excel的自设输入有统一标记。真实经济健康、市场价格、留存与付费效果必须由真实数据验证，不能用本表证明。</x:v>
      </x:c>
      <x:c r="B22" s="14"/>
      <x:c r="C22" s="14"/>
      <x:c r="D22" s="14"/>
      <x:c r="E22" s="14"/>
      <x:c r="F22" s="14"/>
    </x:row>
    <x:row r="23" ht="27" customHeight="1">
      <x:c r="A23" s="14"/>
      <x:c r="B23" s="14"/>
      <x:c r="C23" s="14"/>
      <x:c r="D23" s="14"/>
      <x:c r="E23" s="14"/>
      <x:c r="F23" s="14"/>
    </x:row>
    <x:row r="24" ht="27" customHeight="1">
      <x:c r="A24" s="3"/>
      <x:c r="B24" s="3"/>
      <x:c r="C24" s="3"/>
      <x:c r="D24" s="3"/>
      <x:c r="E24" s="3"/>
      <x:c r="F24" s="3"/>
    </x:row>
  </x:sheetData>
  <x:mergeCells>
    <x:mergeCell ref="A1:F2"/>
    <x:mergeCell ref="A3:F4"/>
    <x:mergeCell ref="A22:F23"/>
  </x:mergeCells>
  <x:pageMargins left="0.7" right="0.7" top="0.75" bottom="0.75" header="0.3" footer="0.3"/>
</x:worksheet>
</file>